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7920"/>
  </bookViews>
  <sheets>
    <sheet name="2" sheetId="2" r:id="rId1"/>
    <sheet name="Sheet3" sheetId="3" r:id="rId2"/>
  </sheets>
  <externalReferences>
    <externalReference r:id="rId3"/>
  </externalReferences>
  <definedNames>
    <definedName name="biop">[1]Pocetni!$C$11</definedName>
    <definedName name="bip">[1]Pocetni!$C$13</definedName>
    <definedName name="MaticniBroj">[1]Pocetni!$C$12</definedName>
    <definedName name="NazivKorisnika">[1]Pocetni!$C$10</definedName>
    <definedName name="_xlnm.Print_Area" localSheetId="0">'2'!$A$1:$K$592</definedName>
  </definedNames>
  <calcPr calcId="152511"/>
</workbook>
</file>

<file path=xl/calcChain.xml><?xml version="1.0" encoding="utf-8"?>
<calcChain xmlns="http://schemas.openxmlformats.org/spreadsheetml/2006/main">
  <c r="I352" i="2" l="1"/>
  <c r="K454" i="2" l="1"/>
  <c r="E455" i="2"/>
  <c r="E454" i="2" s="1"/>
  <c r="E329" i="2"/>
  <c r="E251" i="2"/>
  <c r="E137" i="2"/>
  <c r="D493" i="2" l="1"/>
  <c r="D487" i="2" s="1"/>
  <c r="D520" i="2"/>
  <c r="D509" i="2" s="1"/>
  <c r="D259" i="2"/>
  <c r="D469" i="2"/>
  <c r="D465" i="2" s="1"/>
  <c r="D352" i="2"/>
  <c r="D339" i="2" s="1"/>
  <c r="D316" i="2"/>
  <c r="D308" i="2"/>
  <c r="D291" i="2"/>
  <c r="D285" i="2"/>
  <c r="D268" i="2"/>
  <c r="D261" i="2"/>
  <c r="D250" i="2"/>
  <c r="D244" i="2"/>
  <c r="D242" i="2"/>
  <c r="D167" i="2"/>
  <c r="D160" i="2"/>
  <c r="D155" i="2" s="1"/>
  <c r="D154" i="2" s="1"/>
  <c r="D142" i="2"/>
  <c r="D141" i="2" s="1"/>
  <c r="D140" i="2" s="1"/>
  <c r="D136" i="2"/>
  <c r="D135" i="2" s="1"/>
  <c r="D99" i="2"/>
  <c r="D92" i="2"/>
  <c r="D88" i="2"/>
  <c r="D79" i="2" s="1"/>
  <c r="D100" i="2"/>
  <c r="D91" i="2" l="1"/>
  <c r="D12" i="2" s="1"/>
  <c r="D11" i="2" s="1"/>
  <c r="D231" i="2" s="1"/>
  <c r="D241" i="2"/>
  <c r="D267" i="2"/>
  <c r="D240" i="2" s="1"/>
  <c r="D486" i="2"/>
  <c r="I291" i="2"/>
  <c r="D239" i="2" l="1"/>
  <c r="D592" i="2" s="1"/>
  <c r="K291" i="2"/>
  <c r="K268" i="2"/>
  <c r="I268" i="2"/>
  <c r="I136" i="2" l="1"/>
  <c r="E136" i="2" s="1"/>
  <c r="K244" i="2"/>
  <c r="J244" i="2"/>
  <c r="I244" i="2"/>
  <c r="H244" i="2"/>
  <c r="I135" i="2" l="1"/>
  <c r="E135" i="2" s="1"/>
  <c r="K537" i="2"/>
  <c r="K536" i="2" s="1"/>
  <c r="J537" i="2"/>
  <c r="J536" i="2" s="1"/>
  <c r="I537" i="2"/>
  <c r="I536" i="2" s="1"/>
  <c r="H537" i="2"/>
  <c r="H536" i="2" s="1"/>
  <c r="G537" i="2"/>
  <c r="G536" i="2" s="1"/>
  <c r="F537" i="2"/>
  <c r="F536" i="2" s="1"/>
  <c r="E537" i="2"/>
  <c r="E536" i="2" s="1"/>
  <c r="E521" i="2"/>
  <c r="E520" i="2" s="1"/>
  <c r="E509" i="2" s="1"/>
  <c r="K520" i="2"/>
  <c r="J520" i="2"/>
  <c r="I520" i="2"/>
  <c r="I509" i="2" s="1"/>
  <c r="H520" i="2"/>
  <c r="H509" i="2" s="1"/>
  <c r="G520" i="2"/>
  <c r="G509" i="2" s="1"/>
  <c r="F520" i="2"/>
  <c r="F509" i="2" s="1"/>
  <c r="J509" i="2"/>
  <c r="E502" i="2"/>
  <c r="E501" i="2"/>
  <c r="E500" i="2"/>
  <c r="E499" i="2"/>
  <c r="E498" i="2"/>
  <c r="E497" i="2"/>
  <c r="E496" i="2"/>
  <c r="E495" i="2"/>
  <c r="E494" i="2"/>
  <c r="K493" i="2"/>
  <c r="J493" i="2"/>
  <c r="I493" i="2"/>
  <c r="H493" i="2"/>
  <c r="G493" i="2"/>
  <c r="F493" i="2"/>
  <c r="K488" i="2"/>
  <c r="J488" i="2"/>
  <c r="I488" i="2"/>
  <c r="H488" i="2"/>
  <c r="G488" i="2"/>
  <c r="F488" i="2"/>
  <c r="E488" i="2"/>
  <c r="E472" i="2"/>
  <c r="E471" i="2"/>
  <c r="E470" i="2"/>
  <c r="K469" i="2"/>
  <c r="K465" i="2" s="1"/>
  <c r="J469" i="2"/>
  <c r="J465" i="2" s="1"/>
  <c r="I469" i="2"/>
  <c r="I465" i="2" s="1"/>
  <c r="H469" i="2"/>
  <c r="H465" i="2" s="1"/>
  <c r="G469" i="2"/>
  <c r="G465" i="2" s="1"/>
  <c r="F469" i="2"/>
  <c r="F465" i="2" s="1"/>
  <c r="E363" i="2"/>
  <c r="E362" i="2"/>
  <c r="E361" i="2"/>
  <c r="E360" i="2"/>
  <c r="E359" i="2"/>
  <c r="E358" i="2"/>
  <c r="E357" i="2"/>
  <c r="E356" i="2"/>
  <c r="E355" i="2"/>
  <c r="E354" i="2"/>
  <c r="E353" i="2"/>
  <c r="K352" i="2"/>
  <c r="E352" i="2" s="1"/>
  <c r="E351" i="2"/>
  <c r="E350" i="2"/>
  <c r="E349" i="2"/>
  <c r="E348" i="2"/>
  <c r="E347" i="2"/>
  <c r="K346" i="2"/>
  <c r="J346" i="2"/>
  <c r="J339" i="2" s="1"/>
  <c r="I346" i="2"/>
  <c r="E345" i="2"/>
  <c r="E344" i="2"/>
  <c r="E343" i="2"/>
  <c r="E341" i="2"/>
  <c r="E340" i="2"/>
  <c r="H339" i="2"/>
  <c r="G339" i="2"/>
  <c r="F339" i="2"/>
  <c r="E317" i="2"/>
  <c r="K316" i="2"/>
  <c r="J316" i="2"/>
  <c r="I316" i="2"/>
  <c r="H316" i="2"/>
  <c r="G316" i="2"/>
  <c r="F316" i="2"/>
  <c r="E311" i="2"/>
  <c r="E308" i="2" s="1"/>
  <c r="K308" i="2"/>
  <c r="J308" i="2"/>
  <c r="I308" i="2"/>
  <c r="H308" i="2"/>
  <c r="G308" i="2"/>
  <c r="F308" i="2"/>
  <c r="E307" i="2"/>
  <c r="E302" i="2"/>
  <c r="E301" i="2"/>
  <c r="E300" i="2"/>
  <c r="E299" i="2"/>
  <c r="E298" i="2"/>
  <c r="E293" i="2"/>
  <c r="E292" i="2"/>
  <c r="J291" i="2"/>
  <c r="H291" i="2"/>
  <c r="G291" i="2"/>
  <c r="F291" i="2"/>
  <c r="E290" i="2"/>
  <c r="E289" i="2"/>
  <c r="E288" i="2"/>
  <c r="E287" i="2"/>
  <c r="E286" i="2"/>
  <c r="K285" i="2"/>
  <c r="J285" i="2"/>
  <c r="I285" i="2"/>
  <c r="H285" i="2"/>
  <c r="G285" i="2"/>
  <c r="F285" i="2"/>
  <c r="E284" i="2"/>
  <c r="E283" i="2"/>
  <c r="E282" i="2"/>
  <c r="E277" i="2"/>
  <c r="E276" i="2"/>
  <c r="E270" i="2"/>
  <c r="E269" i="2"/>
  <c r="J268" i="2"/>
  <c r="H268" i="2"/>
  <c r="G268" i="2"/>
  <c r="F268" i="2"/>
  <c r="E262" i="2"/>
  <c r="E261" i="2" s="1"/>
  <c r="K261" i="2"/>
  <c r="J261" i="2"/>
  <c r="I261" i="2"/>
  <c r="H261" i="2"/>
  <c r="G261" i="2"/>
  <c r="F261" i="2"/>
  <c r="E260" i="2"/>
  <c r="E259" i="2" s="1"/>
  <c r="K259" i="2"/>
  <c r="J259" i="2"/>
  <c r="I259" i="2"/>
  <c r="H259" i="2"/>
  <c r="G259" i="2"/>
  <c r="F259" i="2"/>
  <c r="E258" i="2"/>
  <c r="E253" i="2"/>
  <c r="K250" i="2"/>
  <c r="J250" i="2"/>
  <c r="I250" i="2"/>
  <c r="H250" i="2"/>
  <c r="G250" i="2"/>
  <c r="F250" i="2"/>
  <c r="E246" i="2"/>
  <c r="E245" i="2"/>
  <c r="G244" i="2"/>
  <c r="F244" i="2"/>
  <c r="E243" i="2"/>
  <c r="E242" i="2" s="1"/>
  <c r="K242" i="2"/>
  <c r="J242" i="2"/>
  <c r="I242" i="2"/>
  <c r="H242" i="2"/>
  <c r="G242" i="2"/>
  <c r="F242" i="2"/>
  <c r="K184" i="2"/>
  <c r="K183" i="2" s="1"/>
  <c r="J184" i="2"/>
  <c r="J183" i="2" s="1"/>
  <c r="I184" i="2"/>
  <c r="I183" i="2" s="1"/>
  <c r="H184" i="2"/>
  <c r="H183" i="2" s="1"/>
  <c r="G184" i="2"/>
  <c r="G183" i="2" s="1"/>
  <c r="F184" i="2"/>
  <c r="F183" i="2" s="1"/>
  <c r="E184" i="2"/>
  <c r="E183" i="2" s="1"/>
  <c r="E168" i="2"/>
  <c r="E167" i="2" s="1"/>
  <c r="E162" i="2" s="1"/>
  <c r="K167" i="2"/>
  <c r="K162" i="2" s="1"/>
  <c r="J167" i="2"/>
  <c r="J162" i="2" s="1"/>
  <c r="I167" i="2"/>
  <c r="H167" i="2"/>
  <c r="H162" i="2" s="1"/>
  <c r="G167" i="2"/>
  <c r="G162" i="2" s="1"/>
  <c r="F167" i="2"/>
  <c r="F162" i="2" s="1"/>
  <c r="I162" i="2"/>
  <c r="E161" i="2"/>
  <c r="E160" i="2" s="1"/>
  <c r="E155" i="2" s="1"/>
  <c r="K160" i="2"/>
  <c r="K155" i="2" s="1"/>
  <c r="J160" i="2"/>
  <c r="J155" i="2" s="1"/>
  <c r="I160" i="2"/>
  <c r="I155" i="2" s="1"/>
  <c r="I154" i="2" s="1"/>
  <c r="H160" i="2"/>
  <c r="H155" i="2" s="1"/>
  <c r="G160" i="2"/>
  <c r="G155" i="2" s="1"/>
  <c r="F160" i="2"/>
  <c r="F155" i="2" s="1"/>
  <c r="E145" i="2"/>
  <c r="E144" i="2"/>
  <c r="E143" i="2"/>
  <c r="I142" i="2"/>
  <c r="E142" i="2" s="1"/>
  <c r="E141" i="2" s="1"/>
  <c r="E140" i="2" s="1"/>
  <c r="K141" i="2"/>
  <c r="K140" i="2" s="1"/>
  <c r="J141" i="2"/>
  <c r="J140" i="2" s="1"/>
  <c r="H141" i="2"/>
  <c r="H140" i="2" s="1"/>
  <c r="G141" i="2"/>
  <c r="G140" i="2" s="1"/>
  <c r="F141" i="2"/>
  <c r="F140" i="2" s="1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K100" i="2"/>
  <c r="K99" i="2" s="1"/>
  <c r="J99" i="2"/>
  <c r="I99" i="2"/>
  <c r="H99" i="2"/>
  <c r="G99" i="2"/>
  <c r="F99" i="2"/>
  <c r="E96" i="2"/>
  <c r="E92" i="2" s="1"/>
  <c r="K92" i="2"/>
  <c r="J92" i="2"/>
  <c r="I92" i="2"/>
  <c r="H92" i="2"/>
  <c r="G92" i="2"/>
  <c r="F92" i="2"/>
  <c r="E89" i="2"/>
  <c r="E88" i="2" s="1"/>
  <c r="E79" i="2" s="1"/>
  <c r="K88" i="2"/>
  <c r="K79" i="2" s="1"/>
  <c r="J88" i="2"/>
  <c r="J79" i="2" s="1"/>
  <c r="I88" i="2"/>
  <c r="I79" i="2" s="1"/>
  <c r="H88" i="2"/>
  <c r="H79" i="2" s="1"/>
  <c r="G88" i="2"/>
  <c r="G79" i="2" s="1"/>
  <c r="F88" i="2"/>
  <c r="F79" i="2" s="1"/>
  <c r="F487" i="2" l="1"/>
  <c r="H487" i="2"/>
  <c r="H486" i="2" s="1"/>
  <c r="F486" i="2"/>
  <c r="I487" i="2"/>
  <c r="I486" i="2" s="1"/>
  <c r="J241" i="2"/>
  <c r="J91" i="2"/>
  <c r="J12" i="2" s="1"/>
  <c r="G241" i="2"/>
  <c r="G267" i="2"/>
  <c r="F91" i="2"/>
  <c r="F12" i="2" s="1"/>
  <c r="E469" i="2"/>
  <c r="E465" i="2" s="1"/>
  <c r="H91" i="2"/>
  <c r="G487" i="2"/>
  <c r="G486" i="2" s="1"/>
  <c r="G154" i="2"/>
  <c r="F154" i="2"/>
  <c r="H154" i="2"/>
  <c r="J154" i="2"/>
  <c r="K487" i="2"/>
  <c r="K486" i="2" s="1"/>
  <c r="I91" i="2"/>
  <c r="K154" i="2"/>
  <c r="F267" i="2"/>
  <c r="J267" i="2"/>
  <c r="E154" i="2"/>
  <c r="G91" i="2"/>
  <c r="G12" i="2" s="1"/>
  <c r="K91" i="2"/>
  <c r="K12" i="2" s="1"/>
  <c r="F241" i="2"/>
  <c r="J487" i="2"/>
  <c r="J486" i="2" s="1"/>
  <c r="H12" i="2"/>
  <c r="E100" i="2"/>
  <c r="E99" i="2" s="1"/>
  <c r="E91" i="2" s="1"/>
  <c r="E12" i="2" s="1"/>
  <c r="E346" i="2"/>
  <c r="K339" i="2"/>
  <c r="K267" i="2" s="1"/>
  <c r="E291" i="2"/>
  <c r="H267" i="2"/>
  <c r="E285" i="2"/>
  <c r="I141" i="2"/>
  <c r="I140" i="2" s="1"/>
  <c r="E493" i="2"/>
  <c r="E487" i="2" s="1"/>
  <c r="E486" i="2" s="1"/>
  <c r="I339" i="2"/>
  <c r="E268" i="2"/>
  <c r="E250" i="2"/>
  <c r="K241" i="2"/>
  <c r="E244" i="2"/>
  <c r="I241" i="2"/>
  <c r="H241" i="2"/>
  <c r="E316" i="2"/>
  <c r="J11" i="2" l="1"/>
  <c r="J231" i="2" s="1"/>
  <c r="I12" i="2"/>
  <c r="I11" i="2" s="1"/>
  <c r="K240" i="2"/>
  <c r="E11" i="2"/>
  <c r="E231" i="2" s="1"/>
  <c r="J240" i="2"/>
  <c r="J239" i="2" s="1"/>
  <c r="J592" i="2" s="1"/>
  <c r="G240" i="2"/>
  <c r="G239" i="2" s="1"/>
  <c r="G592" i="2" s="1"/>
  <c r="F240" i="2"/>
  <c r="F239" i="2" s="1"/>
  <c r="F592" i="2" s="1"/>
  <c r="K11" i="2"/>
  <c r="K231" i="2" s="1"/>
  <c r="G11" i="2"/>
  <c r="G231" i="2" s="1"/>
  <c r="H11" i="2"/>
  <c r="H231" i="2" s="1"/>
  <c r="F11" i="2"/>
  <c r="F231" i="2" s="1"/>
  <c r="I231" i="2"/>
  <c r="E339" i="2"/>
  <c r="E267" i="2" s="1"/>
  <c r="H240" i="2"/>
  <c r="H239" i="2" s="1"/>
  <c r="H592" i="2" s="1"/>
  <c r="E241" i="2"/>
  <c r="K239" i="2"/>
  <c r="K592" i="2" s="1"/>
  <c r="I267" i="2"/>
  <c r="I240" i="2" s="1"/>
  <c r="I239" i="2" s="1"/>
  <c r="I592" i="2" s="1"/>
  <c r="E240" i="2" l="1"/>
  <c r="E239" i="2" l="1"/>
  <c r="E592" i="2" l="1"/>
</calcChain>
</file>

<file path=xl/sharedStrings.xml><?xml version="1.0" encoding="utf-8"?>
<sst xmlns="http://schemas.openxmlformats.org/spreadsheetml/2006/main" count="788" uniqueCount="535">
  <si>
    <t>Матични број:</t>
  </si>
  <si>
    <t>ПИБ:</t>
  </si>
  <si>
    <t>Седиште:</t>
  </si>
  <si>
    <t>Ознака ОП</t>
  </si>
  <si>
    <t>Број конта</t>
  </si>
  <si>
    <t>Опис</t>
  </si>
  <si>
    <t>Износ планираних прихода и примања</t>
  </si>
  <si>
    <t>Укупно                        (од 5 до 10)</t>
  </si>
  <si>
    <t>Приходи и примања из буџета</t>
  </si>
  <si>
    <t>Из донација и помоћи</t>
  </si>
  <si>
    <t>Из осталих извора</t>
  </si>
  <si>
    <t>Републике</t>
  </si>
  <si>
    <t>Аутономне покрајине</t>
  </si>
  <si>
    <t>Општине / 
града</t>
  </si>
  <si>
    <t>ООСО</t>
  </si>
  <si>
    <t>РУМА</t>
  </si>
  <si>
    <t>ДОМ ЗДРАВЉА "РУМА"</t>
  </si>
  <si>
    <t>у динарима</t>
  </si>
  <si>
    <t>I. УКУПНИ ПРИХОДИ И ПРИМАЊА</t>
  </si>
  <si>
    <t>ТЕКУЋИ ПРИХОДИ И ПРИМАЊА ОД ПРОДАЈЕ НЕФИНАНСИЈСКЕ ИМОВИНЕ (5002 + 5106)</t>
  </si>
  <si>
    <t>ТЕКУЋИ ПРИХОДИ (5003 + 5047 + 5057 + 5069 + 5094 + 5099 + 5103)</t>
  </si>
  <si>
    <t>ПОРЕЗИ (5004 + 5008 + 5010 + 5017 + 5023 + 5030 + 5033 + 5040)</t>
  </si>
  <si>
    <t>ПОРЕЗ НА ДОХОДАК, ДОБИТ И КАПИТАЛНЕ ДОБИТКЕ (од 5005 до 5007)</t>
  </si>
  <si>
    <t>Порези на доходак и капиталнe добиткe које плаћају физичка лица</t>
  </si>
  <si>
    <t>1</t>
  </si>
  <si>
    <t>2</t>
  </si>
  <si>
    <t>3</t>
  </si>
  <si>
    <t>Порези на добит и капиталне добитке које плаћају предузећа и друга правна лица</t>
  </si>
  <si>
    <t>Порези на доходак, добит и капиталне добитке који се не могу разврстати између физичких и правних лица</t>
  </si>
  <si>
    <t>ПОРЕЗ НА ФОНД ЗАРАДА (5009)</t>
  </si>
  <si>
    <t>Порез на фонд зарада</t>
  </si>
  <si>
    <t>ПОРЕЗ НА ИМОВИНУ (од 5011 до 5016)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</si>
  <si>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</si>
  <si>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</si>
  <si>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</si>
  <si>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</si>
  <si>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Други једнократни порези на имовину</t>
  </si>
  <si>
    <t>Други периодични порези на имовину</t>
  </si>
  <si>
    <t>ПОРЕЗ НА ДОБРА И УСЛУГЕ (од 5018 до 5022)</t>
  </si>
  <si>
    <t>Општи порези на добра и услуге</t>
  </si>
  <si>
    <t>Добит фискалних монопола</t>
  </si>
  <si>
    <t>Порези на појединачне услуге</t>
  </si>
  <si>
    <t>Порези, таксе и накнаде на употребу добара, на дозволу да се добра употребљавају или делатности обављају</t>
  </si>
  <si>
    <t>Други порези на добра и услуге</t>
  </si>
  <si>
    <t>ПОРЕЗ НА МЕЂУНАРОДНУ ТРГОВИНУ И ТРАНСАКЦИЈЕ (од 5024 до 5029)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</si>
  <si>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</si>
  <si>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</si>
  <si>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</si>
  <si>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</si>
  <si>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</si>
  <si>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</si>
  <si>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ДРУГИ ПОРЕЗИ (5031 + 5032)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</si>
  <si>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</si>
  <si>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</si>
  <si>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(од 5034 до 5039)</t>
  </si>
  <si>
    <t>Акцизе на деривате нафте</t>
  </si>
  <si>
    <t>Акцизе на дуванске прерађевине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</si>
  <si>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</si>
  <si>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</si>
  <si>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</si>
  <si>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</si>
  <si>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</si>
  <si>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</si>
  <si>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</si>
  <si>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</si>
  <si>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</si>
  <si>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</si>
  <si>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Остали порези које плаћају друга или неидентификована лица</t>
  </si>
  <si>
    <t>СОЦИЈАЛНИ ДОПРИНОСИ (5048 + 5053)</t>
  </si>
  <si>
    <t>ДОПРИНОСИ ЗА СОЦИЈАЛНО ОСИГУРАЊЕ (од 5049 до 5052)</t>
  </si>
  <si>
    <t>Доприноси за социјално осигурање на терет запослених</t>
  </si>
  <si>
    <t>Доприноси за социјално осигурање на терет послодавца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</si>
  <si>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</si>
  <si>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</si>
  <si>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ОСТАЛИ СОЦИЈАЛНИ ДОПРИНОСИ (од 5054 до 5056)</t>
  </si>
  <si>
    <t>Социјални доприноси на терет осигураника</t>
  </si>
  <si>
    <t>Социјални доприноси на терет послодаваца</t>
  </si>
  <si>
    <t>Импутирани социјални доприноси</t>
  </si>
  <si>
    <t>ДОНАЦИЈЕ, ПОМОЋИ И ТРАНСФЕРИ (5058 + 5061 + 5066)</t>
  </si>
  <si>
    <t>ДОНАЦИЈЕ ОД ИНОСТРАНИХ ДРЖАВА (5059 + 5060)</t>
  </si>
  <si>
    <t>Текуће донације од иностраних држава</t>
  </si>
  <si>
    <t>Капиталне донације од иностраних држава</t>
  </si>
  <si>
    <t>ДОНАЦИЈЕ И ПОМОЋИ ОД МЕЂУНАРОДНИХ ОРГАНИЗАЦИЈА (од 5062 до 5065)</t>
  </si>
  <si>
    <t>Текуће донације од међународних организација</t>
  </si>
  <si>
    <t>Капиталне донације од међународних организација</t>
  </si>
  <si>
    <t>Текуће помоћи од ЕУ</t>
  </si>
  <si>
    <t>Капиталне помоћи од ЕУ</t>
  </si>
  <si>
    <t>ТРАНСФЕРИ ОД ДРУГИХ НИВОА ВЛАСТИ (5067 + 5068)</t>
  </si>
  <si>
    <t>Текући трансфери од других нивоа власти</t>
  </si>
  <si>
    <t>Капитални трансфери од других нивоа власти</t>
  </si>
  <si>
    <t>ДРУГИ ПРИХОДИ (5070 + 5077 + 5082 + 5089 + 5092)</t>
  </si>
  <si>
    <t>ПРИХОДИ ОД ИМОВИНЕ (од 5071 до 5076)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</si>
  <si>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</si>
  <si>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</si>
  <si>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</si>
  <si>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</si>
  <si>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</si>
  <si>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Финансијске промене на финансијским лизинзима</t>
  </si>
  <si>
    <t>ПРИХОДИ ОД ПРОДАЈЕ ДОБАРА И УСЛУГА (од 5078 до 5081)</t>
  </si>
  <si>
    <t>Приходи од продаје добара и услуга или закупа од стране тржишних организација</t>
  </si>
  <si>
    <t>Таксе и накнаде</t>
  </si>
  <si>
    <t>Споредне продаје добара и услуга које врше државне нетржишне јединице</t>
  </si>
  <si>
    <t>Импутиране продаје добара и услуга</t>
  </si>
  <si>
    <t>НОВЧАНЕ КАЗНЕ И ОДУЗЕТА ИМОВИНСКА КОРИСТ (од 5083 до 5088)</t>
  </si>
  <si>
    <t>Приходи од новчаних казни за кривична дела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</si>
  <si>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</si>
  <si>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</si>
  <si>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</si>
  <si>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</si>
  <si>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</si>
  <si>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ДОБРОВОЉНИ ТРАНСФЕРИ ОД ФИЗИЧКИХ И ПРАВНИХ ЛИЦА (5090 + 5091)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</si>
  <si>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</si>
  <si>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</si>
  <si>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 (5093)</t>
  </si>
  <si>
    <t>Мешовити и неодређени приходи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</si>
  <si>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</si>
  <si>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</si>
  <si>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</t>
  </si>
  <si>
    <t>МЕМОРАНДУМСКЕ СТАВКЕ ЗА РЕФУНДАЦИЈУ РАСХОДА ИЗ ПРЕТХОДНЕ ГОДИНЕ (5098)</t>
  </si>
  <si>
    <t>Меморандумске ставке за рефундацију расхода из претходне године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</si>
  <si>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</si>
  <si>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</si>
  <si>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Трансфери између буџетских корисника на истом нивоу</t>
  </si>
  <si>
    <t>Трансфери између организација обавезног социјалног осигурања</t>
  </si>
  <si>
    <t>ПРИХОДИ ИЗ БУЏЕТА (5104)</t>
  </si>
  <si>
    <t>ПРИХОДИ ИЗ БУЏЕТА (5105)</t>
  </si>
  <si>
    <t>Приходи из буџета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</si>
  <si>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</si>
  <si>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</si>
  <si>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</si>
  <si>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непокретности</t>
  </si>
  <si>
    <t>ПРИМАЊА ОД ПРОДАЈЕ ПОКРЕТНЕ ИМОВИНЕ (5111)</t>
  </si>
  <si>
    <t>Примања од продаје покретне имовине</t>
  </si>
  <si>
    <t>ПРИМАЊА ОД ПРОДАЈЕ ОСТАЛИХ ОСНОВНИХ СРЕДСТАВА (5113)</t>
  </si>
  <si>
    <t>Примања од продаје осталих основних средстава</t>
  </si>
  <si>
    <t>ПРИМАЊА ОД ПРОДАЈЕ ЗАЛИХА (5115 + 5117 + 5119)</t>
  </si>
  <si>
    <t>ПРИМАЊА ОД ПРОДАЈЕ РОБНИХ РЕЗЕРВИ (5116)</t>
  </si>
  <si>
    <t>Примања од продаје робних резерви</t>
  </si>
  <si>
    <t>ПРИМАЊА ОД ПРОДАЈЕ ЗАЛИХА  ПРОИЗВОДЊЕ (5118)</t>
  </si>
  <si>
    <t>Примања од продаје залиха производње</t>
  </si>
  <si>
    <t>ПРИМАЊА ОД ПРОДАЈЕ РОБЕ ЗА ДАЉУ ПРОДАЈУ (5120)</t>
  </si>
  <si>
    <t>Примања од продаје робе за даљу продају</t>
  </si>
  <si>
    <t>ПРИМАЊА ОД ПРОДАЈЕ ДРАГОЦЕНОСТИ (5122)</t>
  </si>
  <si>
    <t>ПРИМАЊА ОД ПРОДАЈЕ ДРАГОЦЕНОСТИ (5123)</t>
  </si>
  <si>
    <t>Примања од продаје драгоцености</t>
  </si>
  <si>
    <t>ПРИМАЊА ОД ПРОДАЈЕ ПРИРОДНЕ ИМОВИНЕ (5125 + 5127 + 5129)</t>
  </si>
  <si>
    <t>ПРИМАЊА ОД ПРОДАЈЕ ЗЕМЉИШТА (5126)</t>
  </si>
  <si>
    <t>Примања од продаје земљишта</t>
  </si>
  <si>
    <t>ПРИМАЊА ОД ПРОДАЈЕ ПОДЗЕМНИХ БЛАГА (5128)</t>
  </si>
  <si>
    <t>Примања од продаје подземних блага</t>
  </si>
  <si>
    <t>ПРИМАЊА ОД ПРОДАЈЕ ШУМА И ВОДА (5130)</t>
  </si>
  <si>
    <t>Примања од продаје шума и вода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</si>
  <si>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</si>
  <si>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</si>
  <si>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</si>
  <si>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</si>
  <si>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</si>
  <si>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</si>
  <si>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</si>
  <si>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задуживања код осталих поверилаца у земљи</t>
  </si>
  <si>
    <t>Примања од задуживања од домаћинстава у земљи</t>
  </si>
  <si>
    <t>Примања од домаћих финансијских деривата</t>
  </si>
  <si>
    <t>Примања од домаћих меница</t>
  </si>
  <si>
    <t>Исправка унутрашњег дуга</t>
  </si>
  <si>
    <t>ПРИМАЊА ОД ИНОСТРАНОГ ЗАДУЖИВАЊА (од 5144 до 5150)</t>
  </si>
  <si>
    <t>Примања од емитовања хартија од вредности, изузев акција, на иностраном финансијском тржишту</t>
  </si>
  <si>
    <t>Примања од задуживања од иностраних држава</t>
  </si>
  <si>
    <t>Примања од задуживања од мултилатералних институција</t>
  </si>
  <si>
    <t>Примања од задуживања од иностраних пословних банака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</si>
  <si>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</si>
  <si>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</si>
  <si>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</si>
  <si>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</si>
  <si>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</si>
  <si>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</si>
  <si>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</si>
  <si>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</si>
  <si>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Примања од отплате кредита домаћим пословним банкама</t>
  </si>
  <si>
    <t>Примања од отплате кредита датих домаћим јавним нефинансијским институцијама</t>
  </si>
  <si>
    <t>Примања од отплате кредита датих физичким лицима и домаћинствима у земљи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</si>
  <si>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</si>
  <si>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</si>
  <si>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Примања од продаје домаћих акција и осталог капитала</t>
  </si>
  <si>
    <t>ПРИМАЊА ОД ПРОДАЈЕ СТРАНЕ ФИНАНСИЈСКЕ ИМОВИНЕ (од 5163 до 5170)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</si>
  <si>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</si>
  <si>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</si>
  <si>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</si>
  <si>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</si>
  <si>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Примања од отплате кредита датих страним нефинансијским институцијама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</si>
  <si>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</si>
  <si>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</si>
  <si>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Примања од продаје стране валуте</t>
  </si>
  <si>
    <t>УКУПНИ ПРИХОДИ И ПРИМАЊА (5001 + 5131)</t>
  </si>
  <si>
    <t>II. УКУПНИ РАСХОДИ И ИЗДАЦИ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</si>
  <si>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</si>
  <si>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</si>
  <si>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</si>
  <si>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</si>
  <si>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Плате, додаци и накнаде запослених</t>
  </si>
  <si>
    <t>СОЦИЈАЛНИ ДОПРИНОСИ НА ТЕРЕТ ПОСЛОДАВЦА (од 5178 до 5180)</t>
  </si>
  <si>
    <t>Допринос за пензијско и инвалидско осигурање</t>
  </si>
  <si>
    <t>Допринос за здравствено осигурање</t>
  </si>
  <si>
    <t>Допринос за незапосленост</t>
  </si>
  <si>
    <t>НАКНАДЕ У НАТУРИ (5182)</t>
  </si>
  <si>
    <t>Накнаде у натури</t>
  </si>
  <si>
    <t>СОЦИЈАЛНА ДАВАЊА ЗАПОСЛЕНИМА (од 5184 до 5187)</t>
  </si>
  <si>
    <t>Исплата накнада за време одсуствовања с посла на терет фондова</t>
  </si>
  <si>
    <t>Расходи за образовање деце запослених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</si>
  <si>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</si>
  <si>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</si>
  <si>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НАКНАДА ТРОШКОВА ЗА ЗАПОСЛЕНЕ (5189)</t>
  </si>
  <si>
    <t>Накнаде трошкова за запослене</t>
  </si>
  <si>
    <t>НАГРАДЕ ЗАПОСЛЕНИМА И ОСТАЛИ ПОСЕБНИ РАСХОДИ (5191)</t>
  </si>
  <si>
    <t>Награде запосленима и остали посебни расходи</t>
  </si>
  <si>
    <t>ПОСЛАНИЧКИ ДОДАТАК (5193)</t>
  </si>
  <si>
    <t>Посланички додатак</t>
  </si>
  <si>
    <t>СУДИЈСКИ ДОДАТАК (5195)</t>
  </si>
  <si>
    <t>Судијски додатак</t>
  </si>
  <si>
    <t xml:space="preserve">КОРИШЋЕЊЕ УСЛУГА И РОБА (5197 + 5205 + 5211 + 5220 + 5228 + 5231) </t>
  </si>
  <si>
    <t>СТАЛНИ ТРОШКОВИ (од 5198 до 5204)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</si>
  <si>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</si>
  <si>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</si>
  <si>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</si>
  <si>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</si>
  <si>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</si>
  <si>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Закуп имовине и опреме</t>
  </si>
  <si>
    <t>Остали трошкови</t>
  </si>
  <si>
    <t>ТРОШКОВИ ПУТОВАЊА (од 5206 до 5210)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</si>
  <si>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</si>
  <si>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</si>
  <si>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</si>
  <si>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>Трошкови путовања ученика</t>
  </si>
  <si>
    <t>Остали трошкови транспорта</t>
  </si>
  <si>
    <t>УСЛУГЕ ПО УГОВОРУ (од 5212 до 5219)</t>
  </si>
  <si>
    <t>Административне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</si>
  <si>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</si>
  <si>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</si>
  <si>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</si>
  <si>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</si>
  <si>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</si>
  <si>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</si>
  <si>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СПЕЦИЈАЛИЗОВАНЕ УСЛУГЕ (од 5221 до 5227)</t>
  </si>
  <si>
    <t>Пољопривредне услуге</t>
  </si>
  <si>
    <t>Услуге образовања, културе и спорта</t>
  </si>
  <si>
    <t>Медицинске услуге</t>
  </si>
  <si>
    <t>Услуге одржавања аутопутева</t>
  </si>
  <si>
    <t>Услуге одржавања националних паркова и природних површина</t>
  </si>
  <si>
    <t>Услуге очувања животне средине, науке и геодетске услуге</t>
  </si>
  <si>
    <t>Остале специјализоване услуге</t>
  </si>
  <si>
    <t>ТЕКУЋЕ ПОПРАВКЕ И ОДРЖАВАЊЕ (5229 + 5230)</t>
  </si>
  <si>
    <t>Текуће поправке и одржавање зграда и објеката</t>
  </si>
  <si>
    <t>Текуће поправке и одржавање опреме</t>
  </si>
  <si>
    <t>МАТЕРИЈАЛ (од 5232 до 5240)</t>
  </si>
  <si>
    <t>Административни материјал</t>
  </si>
  <si>
    <t>Материјали за пољопривреду</t>
  </si>
  <si>
    <t>Материјали за образовање и усавршавање запослених</t>
  </si>
  <si>
    <t>Материјали за саобраћај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</si>
  <si>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</si>
  <si>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</si>
  <si>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</si>
  <si>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одржавање хигијене и угоститељство</t>
  </si>
  <si>
    <t>Материјали за посебне намене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</si>
  <si>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</si>
  <si>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</si>
  <si>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</si>
  <si>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опреме</t>
  </si>
  <si>
    <t>Амортизација осталих некретнина и опреме</t>
  </si>
  <si>
    <t>АМОРТИЗАЦИЈА КУЛТИВИСАНЕ ИМОВИНЕ (5247)</t>
  </si>
  <si>
    <t>Амортизација култивисане опреме</t>
  </si>
  <si>
    <t>УПОТРЕБА ДРАГОЦЕНОСТИ (5249)</t>
  </si>
  <si>
    <t>Употреба драгоцености</t>
  </si>
  <si>
    <t>УПОТРЕБА ПРИРОДНЕ ИМОВИНЕ (од 5251 до 5253)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</si>
  <si>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</si>
  <si>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</si>
  <si>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</si>
  <si>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 (5255)</t>
  </si>
  <si>
    <t>Амортизација нематеријалне имовине</t>
  </si>
  <si>
    <t>ОТПЛАТА КАМАТА И ПРАТЕЋИ ТРОШКОВИ ЗАДУЖИВАЊА (5257 + 5267 + 5274 + 5276)</t>
  </si>
  <si>
    <t>ОТПЛАТЕ ДОМАЋИХ КАМАТА (од 5258 до 5266)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</si>
  <si>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</si>
  <si>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</si>
  <si>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</si>
  <si>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</si>
  <si>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</si>
  <si>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Отплата камата домаћинствима у земљи</t>
  </si>
  <si>
    <t>Отплата камата на домаће финансијске деривате</t>
  </si>
  <si>
    <t>Отплата камата на домаће менице</t>
  </si>
  <si>
    <t>ОТПЛАТА СТРАНИХ КАМАТА (од 5268 до 5273)</t>
  </si>
  <si>
    <t>Отплата камата на хартије од вредности емитоване на иностраном финансијском тржишту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</si>
  <si>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</si>
  <si>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</si>
  <si>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</si>
  <si>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Отплата камата осталим страним кредиторима</t>
  </si>
  <si>
    <t>Отплата камата на стране финансијске деривате</t>
  </si>
  <si>
    <t>ОТПЛАТА КАМАТА ПО ГАРАНЦИЈАМА (5275)</t>
  </si>
  <si>
    <t>Отплата камата по гаранцијама</t>
  </si>
  <si>
    <t>ПРАТЕЋИ ТРОШКОВИ ЗАДУЖИВАЊА (од 5277 до 5279)</t>
  </si>
  <si>
    <t>Негативне курсне разлике</t>
  </si>
  <si>
    <t>Казне за кашњење</t>
  </si>
  <si>
    <t>Остали пратећи трошкови задуживања</t>
  </si>
  <si>
    <t>СУБВЕНЦИЈЕ (5281 + 5284 + 5287 + 5290)</t>
  </si>
  <si>
    <t>СУБВЕНЦИЈЕ ЈАВНИМ НЕФИНАНСИЈСКИМ ПРЕДУЗЕЋИМА И ОРГАНИЗАЦИЈАМА (5282 + 5283)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</si>
  <si>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</si>
  <si>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</si>
  <si>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СУБВЕНЦИЈЕ ПРИВАТНИМ ФИНАНСИЈСКИМ ИНСТИТУЦИЈАМА (5285 + 5286)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</si>
  <si>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</si>
  <si>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</si>
  <si>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СУБВЕНЦИЈЕ ЈАВНИМ ФИНАНСИЈСКИМ ИНСТИТУЦИЈАМА (5288 + 5289)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</si>
  <si>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</si>
  <si>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</si>
  <si>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СУБВЕНЦИЈЕ ПРИВАТНИМ ПРЕДУЗЕЋИМА (5291 + 5292)</t>
  </si>
  <si>
    <t>Текуће субвенције приватним предузећима</t>
  </si>
  <si>
    <t>Капиталне субвенције приватним предузећима</t>
  </si>
  <si>
    <t>ДОНАЦИЈЕ, ДОТАЦИЈЕ И ТРАНСФЕРИ (5294 + 5297 + 5300 + 5303 + 5306)</t>
  </si>
  <si>
    <t>ДОНАЦИЈЕ СТРАНИМ ВЛАДАМА (5295 + 5296)</t>
  </si>
  <si>
    <t>Текуће донације страним владама</t>
  </si>
  <si>
    <t>Капиталне донације страним владама</t>
  </si>
  <si>
    <t>ДОТАЦИЈЕ МЕЂУНАРОДНИМ ОРГАНИЗАЦИЈАМА (5298 + 5299)</t>
  </si>
  <si>
    <t>Текуће дотације међународним организацијама</t>
  </si>
  <si>
    <t>Капиталне дотације међународним организацијама</t>
  </si>
  <si>
    <t>ТРАНСФЕРИ ОСТАЛИМ НИВОИМА ВЛАСТИ (5301 + 5302)</t>
  </si>
  <si>
    <t>Текући трансфери осталим нивоима власти</t>
  </si>
  <si>
    <t>Капитални трансфери осталим нивоима власти</t>
  </si>
  <si>
    <t>ДОТАЦИЈЕ ОРГАНИЗАЦИЈАМА ОБАВЕЗНОГ СОЦИЈАЛНОГ ОСИГУРАЊА (5304 + 5305)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</si>
  <si>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</si>
  <si>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</si>
  <si>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ДОТАЦИЈЕ И ТРАНСФЕРИ (5307 + 5308)</t>
  </si>
  <si>
    <t>Остале текуће дотације и трансфери</t>
  </si>
  <si>
    <t>Остале капиталне дотације и трансфери</t>
  </si>
  <si>
    <t>СОЦИЈАЛНО ОСИГУРАЊЕ И СОЦИЈАЛНА ЗАШТИТА (5310 + 5314)</t>
  </si>
  <si>
    <t>ПРАВА ИЗ СОЦИЈАЛНОГ ОСИГУРАЊА (ОРГАНИЗАЦИЈЕ ОБАВЕЗНОГ СОЦИЈАЛНОГ ОСИГУРАЊА) (од 5311 до 5313)</t>
  </si>
  <si>
    <t>Права из социјалног осигурања која се исплаћују непосредно домаћинствима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</si>
  <si>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</si>
  <si>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</si>
  <si>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ЗА СОЦИЈАЛНУ ЗАШТИТУ ИЗ БУЏЕТА (од 5315 до 5323)</t>
  </si>
  <si>
    <t>Накнаде из буџета у случају болести и инвалидности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</si>
  <si>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</si>
  <si>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</si>
  <si>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</si>
  <si>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Старосне и породичне пензије из буџета</t>
  </si>
  <si>
    <t>Накнаде из буџета у случају смрти</t>
  </si>
  <si>
    <t>Накнаде из буџета за образовање, културу, науку и спорт</t>
  </si>
  <si>
    <t>Накнаде из буџета за становање и живот</t>
  </si>
  <si>
    <t>Остале накнаде из буџета</t>
  </si>
  <si>
    <t>ОСТАЛИ РАСХОДИ (5325 + 5328 + 5332 + 5334 + 5337 + 5339)</t>
  </si>
  <si>
    <t>ДОТАЦИЈЕ НЕВЛАДИНИМ ОРГАНИЗАЦИЈАМА (5326 + 5327)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</si>
  <si>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</si>
  <si>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</si>
  <si>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ПОРЕЗИ, ОБАВЕЗНЕ ТАКСЕ И КАЗНЕ (од 5329 до 5331)</t>
  </si>
  <si>
    <t>Остали порези</t>
  </si>
  <si>
    <t>Обавезне таксе</t>
  </si>
  <si>
    <t>Новчане казне и пенали</t>
  </si>
  <si>
    <t>НОВЧАНЕ КАЗНЕ И ПЕНАЛИ ПО РЕШЕЊУ СУДОВА (5333)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</si>
  <si>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</si>
  <si>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</si>
  <si>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насталу услед елементарних непогода</t>
  </si>
  <si>
    <t>Накнада штете од дивљачи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</si>
  <si>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</si>
  <si>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</si>
  <si>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</si>
  <si>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Расходи који се финансирају из средстава за реализацију националног инвестиционог плана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</si>
  <si>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</si>
  <si>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</si>
  <si>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</si>
  <si>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</si>
  <si>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</si>
  <si>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</si>
  <si>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</si>
  <si>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 (од 5349 до 5357)</t>
  </si>
  <si>
    <t>Опрема за саобраћај</t>
  </si>
  <si>
    <t>Административна опрема</t>
  </si>
  <si>
    <t>Опрема за пољопривреду</t>
  </si>
  <si>
    <t>Опрема за заштиту животне средине</t>
  </si>
  <si>
    <t>Медицинска и лабораторијска опрема</t>
  </si>
  <si>
    <t>Опрема за образовање,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</si>
  <si>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</si>
  <si>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</si>
  <si>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</si>
  <si>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ОСТАЛЕ НЕКРЕТНИНЕ И ОПРЕМА (5359)</t>
  </si>
  <si>
    <t>Остале некретнине и опрема</t>
  </si>
  <si>
    <t>КУЛТИВИСАНА ИМОВИНА (5361)</t>
  </si>
  <si>
    <t>Култивисана имовина</t>
  </si>
  <si>
    <t>НЕМАТЕРИЈАЛНА ИМОВИНА (5363)</t>
  </si>
  <si>
    <t>Нематеријална имовина</t>
  </si>
  <si>
    <t>ЗАЛИХЕ (5365 + 5367 + 5371)</t>
  </si>
  <si>
    <t>РОБНЕ РЕЗЕРВЕ (5366)</t>
  </si>
  <si>
    <t>Робне резерве</t>
  </si>
  <si>
    <t>ЗАЛИХЕ ПРОИЗВОДЊЕ (од 5368 до 5370)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</si>
  <si>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</si>
  <si>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</si>
  <si>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</si>
  <si>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 (5372)</t>
  </si>
  <si>
    <t>Залихе робе за даљу продају</t>
  </si>
  <si>
    <t>ДРАГОЦЕНОСТИ (5374)</t>
  </si>
  <si>
    <t>ДРАГОЦЕНОСТИ (5375)</t>
  </si>
  <si>
    <t>Драгоцености</t>
  </si>
  <si>
    <t>ПРИРОДНА ИМОВИНА (5377 + 5379 + 5381)</t>
  </si>
  <si>
    <t>ЗЕМЉИШТЕ (5378)</t>
  </si>
  <si>
    <t>Земљиште</t>
  </si>
  <si>
    <t>РУДНА БОГАТСТВА (5380)</t>
  </si>
  <si>
    <t>Копови</t>
  </si>
  <si>
    <t>ШУМЕ И ВОДЕ (5382 + 5383)</t>
  </si>
  <si>
    <t>Шуме</t>
  </si>
  <si>
    <t>Воде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</si>
  <si>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</si>
  <si>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</si>
  <si>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Нефинансијска имовина која се финансира из средстава за реализацију националног инвестиционог плана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</si>
  <si>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</si>
  <si>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</si>
  <si>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</si>
  <si>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хартије од вредности, изузев акција</t>
  </si>
  <si>
    <t>Отплата главнице осталим нивоима власти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</si>
  <si>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</si>
  <si>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</si>
  <si>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</si>
  <si>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</si>
  <si>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>Отплата главнице на домаће финансијске деривате</t>
  </si>
  <si>
    <t>Отплата домаћих меница</t>
  </si>
  <si>
    <t>ОТПЛАТА ГЛАВНИЦЕ СТРАНИМ КРЕДИТОРИМА (од 5400 до 5406)</t>
  </si>
  <si>
    <t>Отплата главнице на хартије од вредности, изузев акција, емитоване на иностраном финансијском тржишту</t>
  </si>
  <si>
    <t>Отплата главнице страним владама</t>
  </si>
  <si>
    <t>Отплата главнице мултилатералним институцијама</t>
  </si>
  <si>
    <t>Отплате главнице страним пословним банкама</t>
  </si>
  <si>
    <t>Отплате главнице осталим страним кредиторима</t>
  </si>
  <si>
    <t>Отплата главнице на стране финансијске деривате</t>
  </si>
  <si>
    <t>ОТПЛАТА ГЛАВНИЦЕ ПО ГАРАНЦИЈАМА (5408)</t>
  </si>
  <si>
    <t>Отплата главнице по гаранцијама</t>
  </si>
  <si>
    <t>ОТПЛАТА ГЛАВНИЦЕ ЗА ФИНАНСИЈСКИ ЛИЗИНГ (5410)</t>
  </si>
  <si>
    <t>Отплата главнице за финансијски лизинг</t>
  </si>
  <si>
    <t>ОТПЛАТА ГАРАНЦИЈА ПО КОМЕРЦИЈАЛНИМ ТРАНСАКЦИЈАМА (5412)</t>
  </si>
  <si>
    <t>Отплата гаранција по комерцијалним трансакцијама</t>
  </si>
  <si>
    <t>НАБАВКА ФИНАНСИЈСКЕ ИМОВИНЕ (5414 + 5424 + 5433)</t>
  </si>
  <si>
    <t>НАБАВКА ДОМАЋЕ ФИНАНСИЈСКЕ ИМОВИНЕ (од 5415 до 5423)</t>
  </si>
  <si>
    <t>Набавка домаћих хартија од вредности, изузев акција</t>
  </si>
  <si>
    <t>Кредити осталим нивоима власти</t>
  </si>
  <si>
    <t>Кредити домаћим јавним финансијским институцијама</t>
  </si>
  <si>
    <t>Кредити домаћим пословним банкама</t>
  </si>
  <si>
    <t>Кредити домаћим нефинансијским јавним институцијама</t>
  </si>
  <si>
    <t>Кредити физичким лицима и домаћинствима у земљи</t>
  </si>
  <si>
    <t>Кредити невладиним организацијама у земљи</t>
  </si>
  <si>
    <t>Кредити домаћим нефинансијским приватним предузећима</t>
  </si>
  <si>
    <t>Набавка домаћих акција и осталог капитала</t>
  </si>
  <si>
    <t>НАБАВКА СТРАНЕ ФИНАНСИЈСКЕ ИМОВИНЕ (од 5425 до 5432)</t>
  </si>
  <si>
    <t>Набавка страних хартија од вредности, изузев акција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</si>
  <si>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</si>
  <si>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</si>
  <si>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</si>
  <si>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</si>
  <si>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Кредити страним невладиним организацијама</t>
  </si>
  <si>
    <t>Набавка страних акција и осталог капитала</t>
  </si>
  <si>
    <t>Куповина стране валуте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</si>
  <si>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</si>
  <si>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</si>
  <si>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</si>
  <si>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Износ планираних расхода и издатака</t>
  </si>
  <si>
    <t>Укупно           (од 5 до 10)</t>
  </si>
  <si>
    <t>Расходи и издаци на терет буџета</t>
  </si>
  <si>
    <t xml:space="preserve">Републике </t>
  </si>
  <si>
    <t>11</t>
  </si>
  <si>
    <t>Укупно                        (од 5 до 11)</t>
  </si>
  <si>
    <t>Приходи од давања у закуп станова</t>
  </si>
  <si>
    <t>Приходи од извршених услуга-амбулантне</t>
  </si>
  <si>
    <t>Приходи од систематских прегледа</t>
  </si>
  <si>
    <t>Остали приходи</t>
  </si>
  <si>
    <t>Приходи од киретажа</t>
  </si>
  <si>
    <t>Приходи од наплаћених услуга превоза санитетом по захтеву</t>
  </si>
  <si>
    <t>Приходи од наплаћених ампула</t>
  </si>
  <si>
    <t>Приход-амбуланта спортске медицине</t>
  </si>
  <si>
    <t>Приход-серолошки тестови</t>
  </si>
  <si>
    <t>Приходи од лабораторијских услуга</t>
  </si>
  <si>
    <t>Приходи од извршених услуга у специјалистичким службама</t>
  </si>
  <si>
    <t>Приходи од извршених стоматолошких услуга</t>
  </si>
  <si>
    <t>Приход од бонификације</t>
  </si>
  <si>
    <t>Приход од издатих лекарских уверења</t>
  </si>
  <si>
    <t>Приход од санитарних прегеда</t>
  </si>
  <si>
    <t>Лекови са Листе лекова</t>
  </si>
  <si>
    <t>медицинско-техничка помагала према Правилнику</t>
  </si>
  <si>
    <t>7811117/
7811118</t>
  </si>
  <si>
    <t>7811111/
78111111/7811113/
7811115/
7811116/</t>
  </si>
  <si>
    <t>Укупно                        (од 6 до 11)</t>
  </si>
  <si>
    <t>Цвеће и зеленило</t>
  </si>
  <si>
    <t>Остали материјал за превозна средства
(резервни делови и ауто гуме за моторна возила)</t>
  </si>
  <si>
    <t>бензин</t>
  </si>
  <si>
    <t>дизел гориво</t>
  </si>
  <si>
    <t>Санитетски и медицински потрошни материјал</t>
  </si>
  <si>
    <t xml:space="preserve">медицински кисеоник </t>
  </si>
  <si>
    <t>течни азот</t>
  </si>
  <si>
    <t>зубарски материјал</t>
  </si>
  <si>
    <t>лекови у ЗУ (ампулирани)</t>
  </si>
  <si>
    <t>ампулирани лекови ван уговора</t>
  </si>
  <si>
    <t>лекови на рецепт (Листа лекова)</t>
  </si>
  <si>
    <t>медицинско техничка помагала према Правилнику</t>
  </si>
  <si>
    <t>материјал за лабораторијске тестове</t>
  </si>
  <si>
    <t>Радна униформа (одећа и ципеле)</t>
  </si>
  <si>
    <t>Заштитна одела</t>
  </si>
  <si>
    <t>ел енерг</t>
  </si>
  <si>
    <t>природни гас</t>
  </si>
  <si>
    <t>мазут</t>
  </si>
  <si>
    <t>грејање апотека центар</t>
  </si>
  <si>
    <t>центр грејање (гасни котлови Платичево и Кленак)</t>
  </si>
  <si>
    <t xml:space="preserve">        telefon, telefaks</t>
  </si>
  <si>
    <t xml:space="preserve">        internet</t>
  </si>
  <si>
    <t xml:space="preserve">        mobilni tel</t>
  </si>
  <si>
    <t xml:space="preserve">        pošta</t>
  </si>
  <si>
    <t xml:space="preserve">       Heliant</t>
  </si>
  <si>
    <t xml:space="preserve">       Phabis</t>
  </si>
  <si>
    <t xml:space="preserve">       Next/Bit Impeks</t>
  </si>
  <si>
    <t xml:space="preserve">       Alfasoft</t>
  </si>
  <si>
    <t xml:space="preserve">      zidarski radovi</t>
  </si>
  <si>
    <t xml:space="preserve">      stolarski radovi</t>
  </si>
  <si>
    <t xml:space="preserve">      molerski radovi</t>
  </si>
  <si>
    <t xml:space="preserve">      radovi na krovu</t>
  </si>
  <si>
    <t xml:space="preserve">      vodovodna i kanaliz mreža</t>
  </si>
  <si>
    <t xml:space="preserve">      održavanje poslovnog prostora</t>
  </si>
  <si>
    <t xml:space="preserve">      centralno grejanje /radijatori</t>
  </si>
  <si>
    <t xml:space="preserve">      električne instalacije</t>
  </si>
  <si>
    <t xml:space="preserve">      tek pop i održ ostalih objekata</t>
  </si>
  <si>
    <t xml:space="preserve">            elektr i gromobranske instal</t>
  </si>
  <si>
    <t xml:space="preserve">            ventili sigurnosti</t>
  </si>
  <si>
    <t xml:space="preserve">      mehaničke popravke (vozila)</t>
  </si>
  <si>
    <t xml:space="preserve">      oprema za komunikaciju</t>
  </si>
  <si>
    <t xml:space="preserve">      medicinska oprema</t>
  </si>
  <si>
    <t xml:space="preserve">      zubarska oprema</t>
  </si>
  <si>
    <t xml:space="preserve">       motorna oprema/     </t>
  </si>
  <si>
    <t xml:space="preserve">              agregat</t>
  </si>
  <si>
    <t xml:space="preserve">              PP aparati+hidranti</t>
  </si>
  <si>
    <t xml:space="preserve">      elektronska i fotografska(alarmni sis+fotokopir)</t>
  </si>
  <si>
    <t xml:space="preserve">      ugradna oprema (klime)</t>
  </si>
  <si>
    <t>Финансијски план-ПРВА измена
(усвојен на седници УО 10.02.2021).-</t>
  </si>
  <si>
    <t>пзз+стомат.+уговорена партиципација за пзз и стомат.+планирана средства за исплату јуб. награда и отпремнина приликом одласка у пензију+ампуле ван уговора</t>
  </si>
  <si>
    <t>Компјутерске услуге (одржавање софтвера и рачунара)</t>
  </si>
  <si>
    <t xml:space="preserve">ОТПЛАТЕ ДОМАЋИХ КАМАТА </t>
  </si>
  <si>
    <r>
      <t xml:space="preserve"> </t>
    </r>
    <r>
      <rPr>
        <b/>
        <sz val="16"/>
        <color theme="1"/>
        <rFont val="Calibri"/>
        <family val="2"/>
        <scheme val="minor"/>
      </rPr>
      <t>ФИНАНСИЈСКИ ПЛАН ЗА 2021. годину - ДРУГА ИЗМЕНА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- за седницу УО, дана 04. 06.2021. године - </t>
    </r>
  </si>
  <si>
    <t>ДРУГА ИЗМЕНА-Износ планираних прихода и примања</t>
  </si>
  <si>
    <t>ДРУГА ИЗМЕНА- Износ планираних расхода и издатака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</si>
</sst>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154">
    <xf numFmtId="0" fontId="0" fillId="0" borderId="0" xfId="0"/>
    <xf numFmtId="0" fontId="0" fillId="0" borderId="0" xfId="0" applyFont="1"/>
    <xf numFmtId="0" fontId="10" fillId="0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9" fontId="7" fillId="2" borderId="6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vertical="center" wrapText="1"/>
    </xf>
    <xf numFmtId="0" fontId="7" fillId="5" borderId="12" xfId="0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0" fontId="0" fillId="0" borderId="14" xfId="0" applyFont="1" applyBorder="1"/>
    <xf numFmtId="0" fontId="7" fillId="4" borderId="1" xfId="0" applyFont="1" applyFill="1" applyBorder="1" applyAlignment="1">
      <alignment horizontal="center" wrapText="1"/>
    </xf>
    <xf numFmtId="0" fontId="7" fillId="4" borderId="7" xfId="0" applyFont="1" applyFill="1" applyBorder="1" applyAlignment="1">
      <alignment horizontal="center" wrapText="1"/>
    </xf>
    <xf numFmtId="3" fontId="0" fillId="0" borderId="1" xfId="0" applyNumberFormat="1" applyFont="1" applyBorder="1"/>
    <xf numFmtId="3" fontId="7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2" fillId="0" borderId="1" xfId="0" applyNumberFormat="1" applyFont="1" applyBorder="1"/>
    <xf numFmtId="3" fontId="3" fillId="0" borderId="1" xfId="0" applyNumberFormat="1" applyFont="1" applyBorder="1" applyAlignment="1">
      <alignment vertical="center"/>
    </xf>
    <xf numFmtId="3" fontId="1" fillId="0" borderId="1" xfId="0" applyNumberFormat="1" applyFont="1" applyBorder="1"/>
    <xf numFmtId="3" fontId="7" fillId="5" borderId="13" xfId="0" applyNumberFormat="1" applyFont="1" applyFill="1" applyBorder="1" applyAlignment="1">
      <alignment vertical="center" wrapText="1"/>
    </xf>
    <xf numFmtId="3" fontId="13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vertical="center" wrapText="1"/>
    </xf>
    <xf numFmtId="0" fontId="0" fillId="3" borderId="1" xfId="0" applyFont="1" applyFill="1" applyBorder="1"/>
    <xf numFmtId="3" fontId="7" fillId="3" borderId="1" xfId="0" applyNumberFormat="1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3" fontId="0" fillId="3" borderId="1" xfId="0" applyNumberFormat="1" applyFont="1" applyFill="1" applyBorder="1"/>
    <xf numFmtId="49" fontId="7" fillId="0" borderId="1" xfId="0" applyNumberFormat="1" applyFont="1" applyBorder="1" applyAlignment="1">
      <alignment horizontal="center" vertical="center"/>
    </xf>
    <xf numFmtId="0" fontId="13" fillId="3" borderId="6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0" fillId="3" borderId="0" xfId="0" applyFont="1" applyFill="1"/>
    <xf numFmtId="0" fontId="0" fillId="6" borderId="0" xfId="0" applyFont="1" applyFill="1"/>
    <xf numFmtId="3" fontId="13" fillId="7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1" fillId="3" borderId="1" xfId="0" applyFont="1" applyFill="1" applyBorder="1"/>
    <xf numFmtId="3" fontId="2" fillId="3" borderId="1" xfId="0" applyNumberFormat="1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/>
    </xf>
    <xf numFmtId="0" fontId="13" fillId="8" borderId="6" xfId="0" applyFont="1" applyFill="1" applyBorder="1" applyAlignment="1" applyProtection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vertical="center" wrapText="1"/>
    </xf>
    <xf numFmtId="0" fontId="13" fillId="9" borderId="6" xfId="0" applyFont="1" applyFill="1" applyBorder="1" applyAlignment="1" applyProtection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vertical="center" wrapText="1"/>
    </xf>
    <xf numFmtId="3" fontId="13" fillId="9" borderId="1" xfId="0" applyNumberFormat="1" applyFont="1" applyFill="1" applyBorder="1" applyAlignment="1">
      <alignment vertical="center" wrapText="1"/>
    </xf>
    <xf numFmtId="0" fontId="13" fillId="10" borderId="6" xfId="0" applyFont="1" applyFill="1" applyBorder="1" applyAlignment="1" applyProtection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vertical="center" wrapText="1"/>
    </xf>
    <xf numFmtId="3" fontId="13" fillId="10" borderId="1" xfId="0" applyNumberFormat="1" applyFont="1" applyFill="1" applyBorder="1" applyAlignment="1">
      <alignment vertical="center" wrapText="1"/>
    </xf>
    <xf numFmtId="3" fontId="1" fillId="0" borderId="1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/>
    </xf>
    <xf numFmtId="0" fontId="7" fillId="11" borderId="1" xfId="0" applyFont="1" applyFill="1" applyBorder="1" applyAlignment="1">
      <alignment vertical="center" wrapText="1"/>
    </xf>
    <xf numFmtId="0" fontId="13" fillId="11" borderId="1" xfId="0" applyFont="1" applyFill="1" applyBorder="1" applyAlignment="1">
      <alignment vertical="center" wrapText="1"/>
    </xf>
    <xf numFmtId="0" fontId="7" fillId="11" borderId="2" xfId="1" applyFont="1" applyFill="1" applyBorder="1" applyAlignment="1" applyProtection="1">
      <alignment horizontal="center" vertical="center" wrapText="1"/>
    </xf>
    <xf numFmtId="0" fontId="7" fillId="11" borderId="1" xfId="1" applyFont="1" applyFill="1" applyBorder="1" applyAlignment="1" applyProtection="1">
      <alignment horizontal="center" vertical="center" wrapText="1"/>
    </xf>
    <xf numFmtId="49" fontId="7" fillId="11" borderId="1" xfId="1" applyNumberFormat="1" applyFont="1" applyFill="1" applyBorder="1" applyAlignment="1" applyProtection="1">
      <alignment horizontal="center" vertical="center" wrapText="1"/>
    </xf>
    <xf numFmtId="0" fontId="7" fillId="11" borderId="14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13" fillId="11" borderId="14" xfId="0" applyFont="1" applyFill="1" applyBorder="1" applyAlignment="1">
      <alignment vertical="center" wrapText="1"/>
    </xf>
    <xf numFmtId="0" fontId="13" fillId="11" borderId="18" xfId="0" applyFont="1" applyFill="1" applyBorder="1" applyAlignment="1">
      <alignment vertical="center" wrapText="1"/>
    </xf>
    <xf numFmtId="0" fontId="13" fillId="3" borderId="0" xfId="0" applyFont="1" applyFill="1" applyAlignment="1">
      <alignment vertical="center" wrapText="1"/>
    </xf>
    <xf numFmtId="3" fontId="10" fillId="11" borderId="1" xfId="0" applyNumberFormat="1" applyFont="1" applyFill="1" applyBorder="1"/>
    <xf numFmtId="3" fontId="0" fillId="11" borderId="1" xfId="0" applyNumberFormat="1" applyFont="1" applyFill="1" applyBorder="1"/>
    <xf numFmtId="3" fontId="2" fillId="11" borderId="1" xfId="0" applyNumberFormat="1" applyFont="1" applyFill="1" applyBorder="1" applyAlignment="1">
      <alignment horizontal="right" vertical="center"/>
    </xf>
    <xf numFmtId="3" fontId="2" fillId="11" borderId="1" xfId="0" applyNumberFormat="1" applyFont="1" applyFill="1" applyBorder="1"/>
    <xf numFmtId="3" fontId="7" fillId="11" borderId="1" xfId="0" applyNumberFormat="1" applyFon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3" fontId="0" fillId="3" borderId="1" xfId="0" applyNumberFormat="1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3" fontId="13" fillId="11" borderId="1" xfId="0" applyNumberFormat="1" applyFont="1" applyFill="1" applyBorder="1" applyAlignment="1">
      <alignment vertical="center" wrapText="1"/>
    </xf>
    <xf numFmtId="3" fontId="7" fillId="11" borderId="13" xfId="0" applyNumberFormat="1" applyFont="1" applyFill="1" applyBorder="1" applyAlignment="1">
      <alignment vertical="center" wrapText="1"/>
    </xf>
    <xf numFmtId="3" fontId="3" fillId="11" borderId="1" xfId="0" applyNumberFormat="1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vertical="center"/>
    </xf>
    <xf numFmtId="0" fontId="7" fillId="4" borderId="5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11" borderId="20" xfId="0" applyFont="1" applyFill="1" applyBorder="1" applyAlignment="1">
      <alignment horizontal="center" vertical="center" wrapText="1"/>
    </xf>
    <xf numFmtId="0" fontId="7" fillId="11" borderId="19" xfId="0" applyFont="1" applyFill="1" applyBorder="1" applyAlignment="1">
      <alignment horizontal="center" vertical="center" wrapText="1"/>
    </xf>
    <xf numFmtId="0" fontId="7" fillId="11" borderId="1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15" fillId="11" borderId="14" xfId="0" applyFont="1" applyFill="1" applyBorder="1" applyAlignment="1">
      <alignment horizontal="center" vertical="center" wrapText="1"/>
    </xf>
    <xf numFmtId="0" fontId="15" fillId="11" borderId="19" xfId="0" applyFont="1" applyFill="1" applyBorder="1" applyAlignment="1">
      <alignment horizontal="center" vertical="center" wrapText="1"/>
    </xf>
    <xf numFmtId="0" fontId="15" fillId="11" borderId="18" xfId="0" applyFont="1" applyFill="1" applyBorder="1" applyAlignment="1">
      <alignment horizontal="center" vertical="center" wrapText="1"/>
    </xf>
    <xf numFmtId="0" fontId="7" fillId="2" borderId="6" xfId="1" applyFont="1" applyFill="1" applyBorder="1" applyAlignment="1" applyProtection="1">
      <alignment horizontal="center" vertical="center" wrapText="1"/>
    </xf>
    <xf numFmtId="49" fontId="7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11" borderId="14" xfId="1" applyFont="1" applyFill="1" applyBorder="1" applyAlignment="1" applyProtection="1">
      <alignment horizontal="center" vertical="center" wrapText="1"/>
    </xf>
    <xf numFmtId="0" fontId="7" fillId="11" borderId="19" xfId="1" applyFont="1" applyFill="1" applyBorder="1" applyAlignment="1" applyProtection="1">
      <alignment horizontal="center" vertical="center" wrapText="1"/>
    </xf>
    <xf numFmtId="0" fontId="7" fillId="11" borderId="18" xfId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_ZR_Obrasci_20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2020/FILIJALA/Finans%20plan%202020%20Rok%2004.08/00207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cetni"/>
      <sheetName val="FP2020"/>
      <sheetName val="Obaveze2020"/>
    </sheetNames>
    <sheetDataSet>
      <sheetData sheetId="0">
        <row r="10">
          <cell r="C10" t="str">
            <v>ДОМ ЗДРАВЉА "РУМА"</v>
          </cell>
        </row>
        <row r="11">
          <cell r="C11" t="str">
            <v>РУМА</v>
          </cell>
        </row>
        <row r="12">
          <cell r="C12" t="str">
            <v>08026521</v>
          </cell>
        </row>
        <row r="13">
          <cell r="C13" t="str">
            <v>101338609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2"/>
  <sheetViews>
    <sheetView tabSelected="1" zoomScaleNormal="100" workbookViewId="0">
      <selection activeCell="M592" sqref="M592"/>
    </sheetView>
  </sheetViews>
  <sheetFormatPr defaultRowHeight="15" x14ac:dyDescent="0.25"/>
  <cols>
    <col min="1" max="1" width="6.7109375" style="1" customWidth="1"/>
    <col min="2" max="2" width="9.7109375" style="1" customWidth="1"/>
    <col min="3" max="3" width="42.85546875" style="1" customWidth="1"/>
    <col min="4" max="4" width="12.7109375" style="1" customWidth="1"/>
    <col min="5" max="8" width="11.7109375" style="1" customWidth="1"/>
    <col min="9" max="9" width="13.7109375" style="1" customWidth="1"/>
    <col min="10" max="10" width="10.7109375" style="1" customWidth="1"/>
    <col min="11" max="11" width="18.85546875" style="1" customWidth="1"/>
    <col min="12" max="16384" width="9.140625" style="1"/>
  </cols>
  <sheetData>
    <row r="1" spans="1:11" ht="24.95" customHeight="1" x14ac:dyDescent="0.25">
      <c r="A1" s="146" t="s">
        <v>0</v>
      </c>
      <c r="B1" s="146"/>
      <c r="C1" s="52" t="s">
        <v>1</v>
      </c>
      <c r="D1" s="74"/>
      <c r="E1" s="147" t="s">
        <v>16</v>
      </c>
      <c r="F1" s="147"/>
      <c r="G1" s="147"/>
      <c r="H1" s="147"/>
      <c r="I1" s="148" t="s">
        <v>2</v>
      </c>
      <c r="J1" s="148"/>
      <c r="K1" s="148"/>
    </row>
    <row r="2" spans="1:11" ht="24.95" customHeight="1" x14ac:dyDescent="0.25">
      <c r="A2" s="148">
        <v>8026521</v>
      </c>
      <c r="B2" s="148"/>
      <c r="C2" s="51">
        <v>101338609</v>
      </c>
      <c r="D2" s="75"/>
      <c r="E2" s="147"/>
      <c r="F2" s="147"/>
      <c r="G2" s="147"/>
      <c r="H2" s="147"/>
      <c r="I2" s="149" t="s">
        <v>15</v>
      </c>
      <c r="J2" s="149"/>
      <c r="K2" s="149"/>
    </row>
    <row r="3" spans="1:11" ht="65.25" customHeight="1" x14ac:dyDescent="0.25">
      <c r="A3" s="150" t="s">
        <v>532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</row>
    <row r="4" spans="1:11" ht="11.25" customHeight="1" x14ac:dyDescent="0.25">
      <c r="A4" s="54"/>
      <c r="B4" s="54"/>
      <c r="C4" s="54"/>
      <c r="D4" s="76"/>
      <c r="E4" s="54"/>
      <c r="F4" s="54"/>
      <c r="G4" s="54"/>
      <c r="H4" s="54"/>
      <c r="I4" s="54"/>
      <c r="J4" s="54"/>
      <c r="K4" s="54"/>
    </row>
    <row r="5" spans="1:11" s="2" customFormat="1" ht="22.5" customHeight="1" x14ac:dyDescent="0.25">
      <c r="A5" s="151" t="s">
        <v>18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</row>
    <row r="6" spans="1:11" x14ac:dyDescent="0.25">
      <c r="I6" s="152" t="s">
        <v>17</v>
      </c>
      <c r="J6" s="152"/>
      <c r="K6" s="152"/>
    </row>
    <row r="7" spans="1:11" ht="4.5" customHeight="1" x14ac:dyDescent="0.25">
      <c r="I7" s="55"/>
      <c r="J7" s="55"/>
      <c r="K7" s="55"/>
    </row>
    <row r="8" spans="1:11" ht="20.100000000000001" customHeight="1" x14ac:dyDescent="0.25">
      <c r="A8" s="142" t="s">
        <v>3</v>
      </c>
      <c r="B8" s="140" t="s">
        <v>4</v>
      </c>
      <c r="C8" s="140" t="s">
        <v>5</v>
      </c>
      <c r="D8" s="129" t="s">
        <v>528</v>
      </c>
      <c r="E8" s="135" t="s">
        <v>533</v>
      </c>
      <c r="F8" s="136"/>
      <c r="G8" s="136"/>
      <c r="H8" s="136"/>
      <c r="I8" s="136"/>
      <c r="J8" s="136"/>
      <c r="K8" s="139"/>
    </row>
    <row r="9" spans="1:11" ht="20.100000000000001" customHeight="1" x14ac:dyDescent="0.25">
      <c r="A9" s="142"/>
      <c r="B9" s="140"/>
      <c r="C9" s="153"/>
      <c r="D9" s="130"/>
      <c r="E9" s="138" t="s">
        <v>459</v>
      </c>
      <c r="F9" s="135" t="s">
        <v>8</v>
      </c>
      <c r="G9" s="136"/>
      <c r="H9" s="136"/>
      <c r="I9" s="139"/>
      <c r="J9" s="140" t="s">
        <v>9</v>
      </c>
      <c r="K9" s="140" t="s">
        <v>10</v>
      </c>
    </row>
    <row r="10" spans="1:11" ht="57.75" customHeight="1" x14ac:dyDescent="0.25">
      <c r="A10" s="142"/>
      <c r="B10" s="140"/>
      <c r="C10" s="153"/>
      <c r="D10" s="131"/>
      <c r="E10" s="138"/>
      <c r="F10" s="49" t="s">
        <v>11</v>
      </c>
      <c r="G10" s="53" t="s">
        <v>12</v>
      </c>
      <c r="H10" s="49" t="s">
        <v>13</v>
      </c>
      <c r="I10" s="49" t="s">
        <v>14</v>
      </c>
      <c r="J10" s="140"/>
      <c r="K10" s="140"/>
    </row>
    <row r="11" spans="1:11" ht="25.5" x14ac:dyDescent="0.25">
      <c r="A11" s="43">
        <v>5001</v>
      </c>
      <c r="B11" s="3"/>
      <c r="C11" s="4" t="s">
        <v>19</v>
      </c>
      <c r="D11" s="93">
        <f>D12+D154</f>
        <v>710618987</v>
      </c>
      <c r="E11" s="27">
        <f t="shared" ref="E11:K11" si="0">E12+E154</f>
        <v>705294528</v>
      </c>
      <c r="F11" s="27">
        <f t="shared" si="0"/>
        <v>1600000</v>
      </c>
      <c r="G11" s="27">
        <f t="shared" si="0"/>
        <v>600000</v>
      </c>
      <c r="H11" s="27">
        <f t="shared" si="0"/>
        <v>18000000</v>
      </c>
      <c r="I11" s="27">
        <f t="shared" si="0"/>
        <v>584789528</v>
      </c>
      <c r="J11" s="27">
        <f t="shared" si="0"/>
        <v>0</v>
      </c>
      <c r="K11" s="27">
        <f t="shared" si="0"/>
        <v>100305000</v>
      </c>
    </row>
    <row r="12" spans="1:11" ht="25.5" x14ac:dyDescent="0.25">
      <c r="A12" s="43">
        <v>5002</v>
      </c>
      <c r="B12" s="3">
        <v>700000</v>
      </c>
      <c r="C12" s="4" t="s">
        <v>20</v>
      </c>
      <c r="D12" s="93">
        <f>D79+D91+D135+D140</f>
        <v>629618987</v>
      </c>
      <c r="E12" s="27">
        <f t="shared" ref="E12:K12" si="1">E13+E65+E79+E91+E135+E140+E147</f>
        <v>624294528</v>
      </c>
      <c r="F12" s="27">
        <f t="shared" si="1"/>
        <v>1600000</v>
      </c>
      <c r="G12" s="27">
        <f t="shared" si="1"/>
        <v>600000</v>
      </c>
      <c r="H12" s="27">
        <f t="shared" si="1"/>
        <v>18000000</v>
      </c>
      <c r="I12" s="27">
        <f>I13+I65+I79+I91+I135+I140+I147</f>
        <v>584789528</v>
      </c>
      <c r="J12" s="27">
        <f t="shared" si="1"/>
        <v>0</v>
      </c>
      <c r="K12" s="27">
        <f t="shared" si="1"/>
        <v>19305000</v>
      </c>
    </row>
    <row r="13" spans="1:11" ht="25.5" x14ac:dyDescent="0.25">
      <c r="A13" s="3">
        <v>5003</v>
      </c>
      <c r="B13" s="3">
        <v>710000</v>
      </c>
      <c r="C13" s="4" t="s">
        <v>21</v>
      </c>
      <c r="D13" s="78"/>
      <c r="E13" s="22"/>
      <c r="F13" s="22"/>
      <c r="G13" s="22"/>
      <c r="H13" s="22"/>
      <c r="I13" s="22"/>
      <c r="J13" s="22"/>
      <c r="K13" s="22"/>
    </row>
    <row r="14" spans="1:11" ht="25.5" x14ac:dyDescent="0.25">
      <c r="A14" s="3">
        <v>5004</v>
      </c>
      <c r="B14" s="3">
        <v>711000</v>
      </c>
      <c r="C14" s="4" t="s">
        <v>22</v>
      </c>
      <c r="D14" s="78"/>
      <c r="E14" s="22"/>
      <c r="F14" s="22"/>
      <c r="G14" s="22"/>
      <c r="H14" s="22"/>
      <c r="I14" s="22"/>
      <c r="J14" s="22"/>
      <c r="K14" s="22"/>
    </row>
    <row r="15" spans="1:11" ht="25.5" x14ac:dyDescent="0.25">
      <c r="A15" s="7">
        <v>5005</v>
      </c>
      <c r="B15" s="7">
        <v>711100</v>
      </c>
      <c r="C15" s="8" t="s">
        <v>23</v>
      </c>
      <c r="D15" s="79"/>
      <c r="E15" s="22"/>
      <c r="F15" s="22"/>
      <c r="G15" s="22"/>
      <c r="H15" s="22"/>
      <c r="I15" s="22"/>
      <c r="J15" s="22"/>
      <c r="K15" s="22"/>
    </row>
    <row r="16" spans="1:11" ht="51" hidden="1" customHeight="1" x14ac:dyDescent="0.25">
      <c r="A16" s="132" t="s">
        <v>3</v>
      </c>
      <c r="B16" s="133" t="s">
        <v>4</v>
      </c>
      <c r="C16" s="134" t="s">
        <v>5</v>
      </c>
      <c r="D16" s="80"/>
      <c r="E16" s="135" t="s">
        <v>6</v>
      </c>
      <c r="F16" s="136"/>
      <c r="G16" s="136"/>
      <c r="H16" s="136"/>
      <c r="I16" s="136"/>
      <c r="J16" s="136"/>
      <c r="K16" s="137"/>
    </row>
    <row r="17" spans="1:11" hidden="1" x14ac:dyDescent="0.25">
      <c r="A17" s="132"/>
      <c r="B17" s="133"/>
      <c r="C17" s="134"/>
      <c r="D17" s="81"/>
      <c r="E17" s="138" t="s">
        <v>7</v>
      </c>
      <c r="F17" s="135" t="s">
        <v>8</v>
      </c>
      <c r="G17" s="136"/>
      <c r="H17" s="136"/>
      <c r="I17" s="139"/>
      <c r="J17" s="140" t="s">
        <v>9</v>
      </c>
      <c r="K17" s="141" t="s">
        <v>10</v>
      </c>
    </row>
    <row r="18" spans="1:11" ht="30" hidden="1" x14ac:dyDescent="0.25">
      <c r="A18" s="132"/>
      <c r="B18" s="133"/>
      <c r="C18" s="134"/>
      <c r="D18" s="81"/>
      <c r="E18" s="138"/>
      <c r="F18" s="49" t="s">
        <v>11</v>
      </c>
      <c r="G18" s="53" t="s">
        <v>12</v>
      </c>
      <c r="H18" s="49" t="s">
        <v>13</v>
      </c>
      <c r="I18" s="49" t="s">
        <v>14</v>
      </c>
      <c r="J18" s="140"/>
      <c r="K18" s="141"/>
    </row>
    <row r="19" spans="1:11" hidden="1" x14ac:dyDescent="0.25">
      <c r="A19" s="9" t="s">
        <v>24</v>
      </c>
      <c r="B19" s="50" t="s">
        <v>25</v>
      </c>
      <c r="C19" s="50" t="s">
        <v>26</v>
      </c>
      <c r="D19" s="82"/>
      <c r="E19" s="50">
        <v>5</v>
      </c>
      <c r="F19" s="50">
        <v>6</v>
      </c>
      <c r="G19" s="50">
        <v>7</v>
      </c>
      <c r="H19" s="50">
        <v>8</v>
      </c>
      <c r="I19" s="50">
        <v>9</v>
      </c>
      <c r="J19" s="50">
        <v>10</v>
      </c>
      <c r="K19" s="50" t="s">
        <v>458</v>
      </c>
    </row>
    <row r="20" spans="1:11" ht="25.5" hidden="1" x14ac:dyDescent="0.25">
      <c r="A20" s="6">
        <v>5006</v>
      </c>
      <c r="B20" s="7">
        <v>711200</v>
      </c>
      <c r="C20" s="8" t="s">
        <v>27</v>
      </c>
      <c r="D20" s="79"/>
      <c r="E20" s="22"/>
      <c r="F20" s="22"/>
      <c r="G20" s="22"/>
      <c r="H20" s="22"/>
      <c r="I20" s="22"/>
      <c r="J20" s="22"/>
      <c r="K20" s="22"/>
    </row>
    <row r="21" spans="1:11" ht="38.25" hidden="1" x14ac:dyDescent="0.25">
      <c r="A21" s="6">
        <v>5007</v>
      </c>
      <c r="B21" s="7">
        <v>711300</v>
      </c>
      <c r="C21" s="8" t="s">
        <v>28</v>
      </c>
      <c r="D21" s="79"/>
      <c r="E21" s="22"/>
      <c r="F21" s="22"/>
      <c r="G21" s="22"/>
      <c r="H21" s="22"/>
      <c r="I21" s="22"/>
      <c r="J21" s="22"/>
      <c r="K21" s="22"/>
    </row>
    <row r="22" spans="1:11" hidden="1" x14ac:dyDescent="0.25">
      <c r="A22" s="5">
        <v>5008</v>
      </c>
      <c r="B22" s="3">
        <v>712000</v>
      </c>
      <c r="C22" s="4" t="s">
        <v>29</v>
      </c>
      <c r="D22" s="78"/>
      <c r="E22" s="22"/>
      <c r="F22" s="22"/>
      <c r="G22" s="22"/>
      <c r="H22" s="22"/>
      <c r="I22" s="22"/>
      <c r="J22" s="22"/>
      <c r="K22" s="22"/>
    </row>
    <row r="23" spans="1:11" hidden="1" x14ac:dyDescent="0.25">
      <c r="A23" s="6">
        <v>5009</v>
      </c>
      <c r="B23" s="7">
        <v>712100</v>
      </c>
      <c r="C23" s="8" t="s">
        <v>30</v>
      </c>
      <c r="D23" s="79"/>
      <c r="E23" s="22"/>
      <c r="F23" s="22"/>
      <c r="G23" s="22"/>
      <c r="H23" s="22"/>
      <c r="I23" s="22"/>
      <c r="J23" s="22"/>
      <c r="K23" s="22"/>
    </row>
    <row r="24" spans="1:11" hidden="1" x14ac:dyDescent="0.25">
      <c r="A24" s="5">
        <v>5010</v>
      </c>
      <c r="B24" s="3">
        <v>713000</v>
      </c>
      <c r="C24" s="4" t="s">
        <v>31</v>
      </c>
      <c r="D24" s="78"/>
      <c r="E24" s="22"/>
      <c r="F24" s="22"/>
      <c r="G24" s="22"/>
      <c r="H24" s="22"/>
      <c r="I24" s="22"/>
      <c r="J24" s="22"/>
      <c r="K24" s="22"/>
    </row>
    <row r="25" spans="1:11" hidden="1" x14ac:dyDescent="0.25">
      <c r="A25" s="6">
        <v>5011</v>
      </c>
      <c r="B25" s="7">
        <v>713100</v>
      </c>
      <c r="C25" s="8" t="s">
        <v>32</v>
      </c>
      <c r="D25" s="79"/>
      <c r="E25" s="22"/>
      <c r="F25" s="22"/>
      <c r="G25" s="22"/>
      <c r="H25" s="22"/>
      <c r="I25" s="22"/>
      <c r="J25" s="22"/>
      <c r="K25" s="22"/>
    </row>
    <row r="26" spans="1:11" hidden="1" x14ac:dyDescent="0.25">
      <c r="A26" s="6">
        <v>5012</v>
      </c>
      <c r="B26" s="7">
        <v>713200</v>
      </c>
      <c r="C26" s="8" t="s">
        <v>33</v>
      </c>
      <c r="D26" s="79"/>
      <c r="E26" s="22"/>
      <c r="F26" s="22"/>
      <c r="G26" s="22"/>
      <c r="H26" s="22"/>
      <c r="I26" s="22"/>
      <c r="J26" s="22"/>
      <c r="K26" s="22"/>
    </row>
    <row r="27" spans="1:11" hidden="1" x14ac:dyDescent="0.25">
      <c r="A27" s="6">
        <v>5013</v>
      </c>
      <c r="B27" s="7">
        <v>713300</v>
      </c>
      <c r="C27" s="8" t="s">
        <v>34</v>
      </c>
      <c r="D27" s="79"/>
      <c r="E27" s="22"/>
      <c r="F27" s="22"/>
      <c r="G27" s="22"/>
      <c r="H27" s="22"/>
      <c r="I27" s="22"/>
      <c r="J27" s="22"/>
      <c r="K27" s="22"/>
    </row>
    <row r="28" spans="1:11" hidden="1" x14ac:dyDescent="0.25">
      <c r="A28" s="6">
        <v>5014</v>
      </c>
      <c r="B28" s="7">
        <v>713400</v>
      </c>
      <c r="C28" s="8" t="s">
        <v>35</v>
      </c>
      <c r="D28" s="79"/>
      <c r="E28" s="22"/>
      <c r="F28" s="22"/>
      <c r="G28" s="22"/>
      <c r="H28" s="22"/>
      <c r="I28" s="22"/>
      <c r="J28" s="22"/>
      <c r="K28" s="22"/>
    </row>
    <row r="29" spans="1:11" hidden="1" x14ac:dyDescent="0.25">
      <c r="A29" s="6">
        <v>5015</v>
      </c>
      <c r="B29" s="7">
        <v>713500</v>
      </c>
      <c r="C29" s="8" t="s">
        <v>36</v>
      </c>
      <c r="D29" s="79"/>
      <c r="E29" s="22"/>
      <c r="F29" s="22"/>
      <c r="G29" s="22"/>
      <c r="H29" s="22"/>
      <c r="I29" s="22"/>
      <c r="J29" s="22"/>
      <c r="K29" s="22"/>
    </row>
    <row r="30" spans="1:11" hidden="1" x14ac:dyDescent="0.25">
      <c r="A30" s="6">
        <v>5016</v>
      </c>
      <c r="B30" s="7">
        <v>713600</v>
      </c>
      <c r="C30" s="8" t="s">
        <v>37</v>
      </c>
      <c r="D30" s="79"/>
      <c r="E30" s="22"/>
      <c r="F30" s="22"/>
      <c r="G30" s="22"/>
      <c r="H30" s="22"/>
      <c r="I30" s="22"/>
      <c r="J30" s="22"/>
      <c r="K30" s="22"/>
    </row>
    <row r="31" spans="1:11" hidden="1" x14ac:dyDescent="0.25">
      <c r="A31" s="5">
        <v>5017</v>
      </c>
      <c r="B31" s="3">
        <v>714000</v>
      </c>
      <c r="C31" s="4" t="s">
        <v>38</v>
      </c>
      <c r="D31" s="78"/>
      <c r="E31" s="22"/>
      <c r="F31" s="22"/>
      <c r="G31" s="22"/>
      <c r="H31" s="22"/>
      <c r="I31" s="22"/>
      <c r="J31" s="22"/>
      <c r="K31" s="22"/>
    </row>
    <row r="32" spans="1:11" hidden="1" x14ac:dyDescent="0.25">
      <c r="A32" s="6">
        <v>5018</v>
      </c>
      <c r="B32" s="7">
        <v>714100</v>
      </c>
      <c r="C32" s="8" t="s">
        <v>39</v>
      </c>
      <c r="D32" s="79"/>
      <c r="E32" s="22"/>
      <c r="F32" s="22"/>
      <c r="G32" s="22"/>
      <c r="H32" s="22"/>
      <c r="I32" s="22"/>
      <c r="J32" s="22"/>
      <c r="K32" s="22"/>
    </row>
    <row r="33" spans="1:11" hidden="1" x14ac:dyDescent="0.25">
      <c r="A33" s="6">
        <v>5019</v>
      </c>
      <c r="B33" s="7">
        <v>714300</v>
      </c>
      <c r="C33" s="8" t="s">
        <v>40</v>
      </c>
      <c r="D33" s="79"/>
      <c r="E33" s="22"/>
      <c r="F33" s="22"/>
      <c r="G33" s="22"/>
      <c r="H33" s="22"/>
      <c r="I33" s="22"/>
      <c r="J33" s="22"/>
      <c r="K33" s="22"/>
    </row>
    <row r="34" spans="1:11" hidden="1" x14ac:dyDescent="0.25">
      <c r="A34" s="6">
        <v>5020</v>
      </c>
      <c r="B34" s="7">
        <v>714400</v>
      </c>
      <c r="C34" s="8" t="s">
        <v>41</v>
      </c>
      <c r="D34" s="79"/>
      <c r="E34" s="22"/>
      <c r="F34" s="22"/>
      <c r="G34" s="22"/>
      <c r="H34" s="22"/>
      <c r="I34" s="22"/>
      <c r="J34" s="22"/>
      <c r="K34" s="22"/>
    </row>
    <row r="35" spans="1:11" ht="38.25" hidden="1" x14ac:dyDescent="0.25">
      <c r="A35" s="6">
        <v>5021</v>
      </c>
      <c r="B35" s="7">
        <v>714500</v>
      </c>
      <c r="C35" s="8" t="s">
        <v>42</v>
      </c>
      <c r="D35" s="79"/>
      <c r="E35" s="22"/>
      <c r="F35" s="22"/>
      <c r="G35" s="22"/>
      <c r="H35" s="22"/>
      <c r="I35" s="22"/>
      <c r="J35" s="22"/>
      <c r="K35" s="22"/>
    </row>
    <row r="36" spans="1:11" hidden="1" x14ac:dyDescent="0.25">
      <c r="A36" s="6">
        <v>5022</v>
      </c>
      <c r="B36" s="7">
        <v>714600</v>
      </c>
      <c r="C36" s="8" t="s">
        <v>43</v>
      </c>
      <c r="D36" s="79"/>
      <c r="E36" s="22"/>
      <c r="F36" s="22"/>
      <c r="G36" s="22"/>
      <c r="H36" s="22"/>
      <c r="I36" s="22"/>
      <c r="J36" s="22"/>
      <c r="K36" s="22"/>
    </row>
    <row r="37" spans="1:11" ht="25.5" hidden="1" x14ac:dyDescent="0.25">
      <c r="A37" s="5">
        <v>5023</v>
      </c>
      <c r="B37" s="3">
        <v>715000</v>
      </c>
      <c r="C37" s="4" t="s">
        <v>44</v>
      </c>
      <c r="D37" s="78"/>
      <c r="E37" s="22"/>
      <c r="F37" s="22"/>
      <c r="G37" s="22"/>
      <c r="H37" s="22"/>
      <c r="I37" s="22"/>
      <c r="J37" s="22"/>
      <c r="K37" s="22"/>
    </row>
    <row r="38" spans="1:11" hidden="1" x14ac:dyDescent="0.25">
      <c r="A38" s="6">
        <v>5024</v>
      </c>
      <c r="B38" s="7">
        <v>715100</v>
      </c>
      <c r="C38" s="8" t="s">
        <v>45</v>
      </c>
      <c r="D38" s="79"/>
      <c r="E38" s="22"/>
      <c r="F38" s="22"/>
      <c r="G38" s="22"/>
      <c r="H38" s="22"/>
      <c r="I38" s="22"/>
      <c r="J38" s="22"/>
      <c r="K38" s="22"/>
    </row>
    <row r="39" spans="1:11" hidden="1" x14ac:dyDescent="0.25">
      <c r="A39" s="6">
        <v>5025</v>
      </c>
      <c r="B39" s="7">
        <v>715200</v>
      </c>
      <c r="C39" s="8" t="s">
        <v>46</v>
      </c>
      <c r="D39" s="79"/>
      <c r="E39" s="22"/>
      <c r="F39" s="22"/>
      <c r="G39" s="22"/>
      <c r="H39" s="22"/>
      <c r="I39" s="22"/>
      <c r="J39" s="22"/>
      <c r="K39" s="22"/>
    </row>
    <row r="40" spans="1:11" hidden="1" x14ac:dyDescent="0.25">
      <c r="A40" s="6">
        <v>5026</v>
      </c>
      <c r="B40" s="7">
        <v>715300</v>
      </c>
      <c r="C40" s="8" t="s">
        <v>47</v>
      </c>
      <c r="D40" s="79"/>
      <c r="E40" s="22"/>
      <c r="F40" s="22"/>
      <c r="G40" s="22"/>
      <c r="H40" s="22"/>
      <c r="I40" s="22"/>
      <c r="J40" s="22"/>
      <c r="K40" s="22"/>
    </row>
    <row r="41" spans="1:11" ht="25.5" hidden="1" x14ac:dyDescent="0.25">
      <c r="A41" s="6">
        <v>5027</v>
      </c>
      <c r="B41" s="7">
        <v>715400</v>
      </c>
      <c r="C41" s="8" t="s">
        <v>48</v>
      </c>
      <c r="D41" s="79"/>
      <c r="E41" s="22"/>
      <c r="F41" s="22"/>
      <c r="G41" s="22"/>
      <c r="H41" s="22"/>
      <c r="I41" s="22"/>
      <c r="J41" s="22"/>
      <c r="K41" s="22"/>
    </row>
    <row r="42" spans="1:11" hidden="1" x14ac:dyDescent="0.25">
      <c r="A42" s="6">
        <v>5028</v>
      </c>
      <c r="B42" s="7">
        <v>715500</v>
      </c>
      <c r="C42" s="8" t="s">
        <v>49</v>
      </c>
      <c r="D42" s="79"/>
      <c r="E42" s="22"/>
      <c r="F42" s="22"/>
      <c r="G42" s="22"/>
      <c r="H42" s="22"/>
      <c r="I42" s="22"/>
      <c r="J42" s="22"/>
      <c r="K42" s="22"/>
    </row>
    <row r="43" spans="1:11" ht="25.5" hidden="1" x14ac:dyDescent="0.25">
      <c r="A43" s="6">
        <v>5029</v>
      </c>
      <c r="B43" s="7">
        <v>715600</v>
      </c>
      <c r="C43" s="8" t="s">
        <v>50</v>
      </c>
      <c r="D43" s="79"/>
      <c r="E43" s="22"/>
      <c r="F43" s="22"/>
      <c r="G43" s="22"/>
      <c r="H43" s="22"/>
      <c r="I43" s="22"/>
      <c r="J43" s="22"/>
      <c r="K43" s="22"/>
    </row>
    <row r="44" spans="1:11" hidden="1" x14ac:dyDescent="0.25">
      <c r="A44" s="5">
        <v>5030</v>
      </c>
      <c r="B44" s="3">
        <v>716000</v>
      </c>
      <c r="C44" s="4" t="s">
        <v>51</v>
      </c>
      <c r="D44" s="78"/>
      <c r="E44" s="22"/>
      <c r="F44" s="22"/>
      <c r="G44" s="22"/>
      <c r="H44" s="22"/>
      <c r="I44" s="22"/>
      <c r="J44" s="22"/>
      <c r="K44" s="22"/>
    </row>
    <row r="45" spans="1:11" ht="25.5" hidden="1" x14ac:dyDescent="0.25">
      <c r="A45" s="6">
        <v>5031</v>
      </c>
      <c r="B45" s="7">
        <v>716100</v>
      </c>
      <c r="C45" s="8" t="s">
        <v>52</v>
      </c>
      <c r="D45" s="79"/>
      <c r="E45" s="22"/>
      <c r="F45" s="22"/>
      <c r="G45" s="22"/>
      <c r="H45" s="22"/>
      <c r="I45" s="22"/>
      <c r="J45" s="22"/>
      <c r="K45" s="22"/>
    </row>
    <row r="46" spans="1:11" ht="25.5" hidden="1" x14ac:dyDescent="0.25">
      <c r="A46" s="6">
        <v>5032</v>
      </c>
      <c r="B46" s="7">
        <v>716200</v>
      </c>
      <c r="C46" s="8" t="s">
        <v>53</v>
      </c>
      <c r="D46" s="79"/>
      <c r="E46" s="22"/>
      <c r="F46" s="22"/>
      <c r="G46" s="22"/>
      <c r="H46" s="22"/>
      <c r="I46" s="22"/>
      <c r="J46" s="22"/>
      <c r="K46" s="22"/>
    </row>
    <row r="47" spans="1:11" hidden="1" x14ac:dyDescent="0.25">
      <c r="A47" s="5">
        <v>5033</v>
      </c>
      <c r="B47" s="3">
        <v>717000</v>
      </c>
      <c r="C47" s="4" t="s">
        <v>54</v>
      </c>
      <c r="D47" s="83"/>
      <c r="E47" s="23"/>
      <c r="F47" s="23"/>
      <c r="G47" s="23"/>
      <c r="H47" s="23"/>
      <c r="I47" s="23"/>
      <c r="J47" s="23"/>
      <c r="K47" s="23"/>
    </row>
    <row r="48" spans="1:11" ht="15" hidden="1" customHeight="1" x14ac:dyDescent="0.25">
      <c r="A48" s="132" t="s">
        <v>3</v>
      </c>
      <c r="B48" s="133" t="s">
        <v>4</v>
      </c>
      <c r="C48" s="134" t="s">
        <v>5</v>
      </c>
      <c r="D48" s="80"/>
      <c r="E48" s="135" t="s">
        <v>6</v>
      </c>
      <c r="F48" s="136"/>
      <c r="G48" s="136"/>
      <c r="H48" s="136"/>
      <c r="I48" s="136"/>
      <c r="J48" s="136"/>
      <c r="K48" s="137"/>
    </row>
    <row r="49" spans="1:11" hidden="1" x14ac:dyDescent="0.25">
      <c r="A49" s="132"/>
      <c r="B49" s="133"/>
      <c r="C49" s="134"/>
      <c r="D49" s="81"/>
      <c r="E49" s="138" t="s">
        <v>7</v>
      </c>
      <c r="F49" s="135" t="s">
        <v>8</v>
      </c>
      <c r="G49" s="136"/>
      <c r="H49" s="136"/>
      <c r="I49" s="139"/>
      <c r="J49" s="140" t="s">
        <v>9</v>
      </c>
      <c r="K49" s="141" t="s">
        <v>10</v>
      </c>
    </row>
    <row r="50" spans="1:11" ht="30" hidden="1" x14ac:dyDescent="0.25">
      <c r="A50" s="132"/>
      <c r="B50" s="133"/>
      <c r="C50" s="134"/>
      <c r="D50" s="81"/>
      <c r="E50" s="138"/>
      <c r="F50" s="49" t="s">
        <v>11</v>
      </c>
      <c r="G50" s="53" t="s">
        <v>12</v>
      </c>
      <c r="H50" s="49" t="s">
        <v>13</v>
      </c>
      <c r="I50" s="49" t="s">
        <v>14</v>
      </c>
      <c r="J50" s="140"/>
      <c r="K50" s="141"/>
    </row>
    <row r="51" spans="1:11" hidden="1" x14ac:dyDescent="0.25">
      <c r="A51" s="9" t="s">
        <v>24</v>
      </c>
      <c r="B51" s="50" t="s">
        <v>25</v>
      </c>
      <c r="C51" s="50" t="s">
        <v>26</v>
      </c>
      <c r="D51" s="82"/>
      <c r="E51" s="50">
        <v>5</v>
      </c>
      <c r="F51" s="50">
        <v>6</v>
      </c>
      <c r="G51" s="50">
        <v>7</v>
      </c>
      <c r="H51" s="50">
        <v>8</v>
      </c>
      <c r="I51" s="50">
        <v>9</v>
      </c>
      <c r="J51" s="50">
        <v>10</v>
      </c>
      <c r="K51" s="50" t="s">
        <v>458</v>
      </c>
    </row>
    <row r="52" spans="1:11" hidden="1" x14ac:dyDescent="0.25">
      <c r="A52" s="6">
        <v>5034</v>
      </c>
      <c r="B52" s="7">
        <v>717100</v>
      </c>
      <c r="C52" s="8" t="s">
        <v>55</v>
      </c>
      <c r="D52" s="79"/>
      <c r="E52" s="22"/>
      <c r="F52" s="22"/>
      <c r="G52" s="22"/>
      <c r="H52" s="22"/>
      <c r="I52" s="22"/>
      <c r="J52" s="22"/>
      <c r="K52" s="22"/>
    </row>
    <row r="53" spans="1:11" hidden="1" x14ac:dyDescent="0.25">
      <c r="A53" s="6">
        <v>5035</v>
      </c>
      <c r="B53" s="7">
        <v>717200</v>
      </c>
      <c r="C53" s="8" t="s">
        <v>56</v>
      </c>
      <c r="D53" s="79"/>
      <c r="E53" s="22"/>
      <c r="F53" s="22"/>
      <c r="G53" s="22"/>
      <c r="H53" s="22"/>
      <c r="I53" s="22"/>
      <c r="J53" s="22"/>
      <c r="K53" s="22"/>
    </row>
    <row r="54" spans="1:11" hidden="1" x14ac:dyDescent="0.25">
      <c r="A54" s="6">
        <v>5036</v>
      </c>
      <c r="B54" s="7">
        <v>717300</v>
      </c>
      <c r="C54" s="8" t="s">
        <v>57</v>
      </c>
      <c r="D54" s="79"/>
      <c r="E54" s="22"/>
      <c r="F54" s="22"/>
      <c r="G54" s="22"/>
      <c r="H54" s="22"/>
      <c r="I54" s="22"/>
      <c r="J54" s="22"/>
      <c r="K54" s="22"/>
    </row>
    <row r="55" spans="1:11" hidden="1" x14ac:dyDescent="0.25">
      <c r="A55" s="6">
        <v>5037</v>
      </c>
      <c r="B55" s="7">
        <v>717400</v>
      </c>
      <c r="C55" s="8" t="s">
        <v>58</v>
      </c>
      <c r="D55" s="79"/>
      <c r="E55" s="22"/>
      <c r="F55" s="22"/>
      <c r="G55" s="22"/>
      <c r="H55" s="22"/>
      <c r="I55" s="22"/>
      <c r="J55" s="22"/>
      <c r="K55" s="22"/>
    </row>
    <row r="56" spans="1:11" hidden="1" x14ac:dyDescent="0.25">
      <c r="A56" s="6">
        <v>5038</v>
      </c>
      <c r="B56" s="7">
        <v>717500</v>
      </c>
      <c r="C56" s="8" t="s">
        <v>59</v>
      </c>
      <c r="D56" s="79"/>
      <c r="E56" s="22"/>
      <c r="F56" s="22"/>
      <c r="G56" s="22"/>
      <c r="H56" s="22"/>
      <c r="I56" s="22"/>
      <c r="J56" s="22"/>
      <c r="K56" s="22"/>
    </row>
    <row r="57" spans="1:11" hidden="1" x14ac:dyDescent="0.25">
      <c r="A57" s="6">
        <v>5039</v>
      </c>
      <c r="B57" s="7">
        <v>717600</v>
      </c>
      <c r="C57" s="8" t="s">
        <v>60</v>
      </c>
      <c r="D57" s="79"/>
      <c r="E57" s="22"/>
      <c r="F57" s="22"/>
      <c r="G57" s="22"/>
      <c r="H57" s="22"/>
      <c r="I57" s="22"/>
      <c r="J57" s="22"/>
      <c r="K57" s="22"/>
    </row>
    <row r="58" spans="1:11" ht="38.25" hidden="1" x14ac:dyDescent="0.25">
      <c r="A58" s="5">
        <v>5040</v>
      </c>
      <c r="B58" s="3">
        <v>719000</v>
      </c>
      <c r="C58" s="4" t="s">
        <v>61</v>
      </c>
      <c r="D58" s="78"/>
      <c r="E58" s="22"/>
      <c r="F58" s="22"/>
      <c r="G58" s="22"/>
      <c r="H58" s="22"/>
      <c r="I58" s="22"/>
      <c r="J58" s="22"/>
      <c r="K58" s="22"/>
    </row>
    <row r="59" spans="1:11" ht="25.5" hidden="1" x14ac:dyDescent="0.25">
      <c r="A59" s="6">
        <v>5041</v>
      </c>
      <c r="B59" s="7">
        <v>719100</v>
      </c>
      <c r="C59" s="8" t="s">
        <v>62</v>
      </c>
      <c r="D59" s="79"/>
      <c r="E59" s="22"/>
      <c r="F59" s="22"/>
      <c r="G59" s="22"/>
      <c r="H59" s="22"/>
      <c r="I59" s="22"/>
      <c r="J59" s="22"/>
      <c r="K59" s="22"/>
    </row>
    <row r="60" spans="1:11" ht="25.5" hidden="1" x14ac:dyDescent="0.25">
      <c r="A60" s="6">
        <v>5042</v>
      </c>
      <c r="B60" s="7">
        <v>719200</v>
      </c>
      <c r="C60" s="8" t="s">
        <v>63</v>
      </c>
      <c r="D60" s="79"/>
      <c r="E60" s="22"/>
      <c r="F60" s="22"/>
      <c r="G60" s="22"/>
      <c r="H60" s="22"/>
      <c r="I60" s="22"/>
      <c r="J60" s="22"/>
      <c r="K60" s="22"/>
    </row>
    <row r="61" spans="1:11" ht="25.5" hidden="1" x14ac:dyDescent="0.25">
      <c r="A61" s="6">
        <v>5043</v>
      </c>
      <c r="B61" s="7">
        <v>719300</v>
      </c>
      <c r="C61" s="8" t="s">
        <v>64</v>
      </c>
      <c r="D61" s="79"/>
      <c r="E61" s="22"/>
      <c r="F61" s="22"/>
      <c r="G61" s="22"/>
      <c r="H61" s="22"/>
      <c r="I61" s="22"/>
      <c r="J61" s="22"/>
      <c r="K61" s="22"/>
    </row>
    <row r="62" spans="1:11" hidden="1" x14ac:dyDescent="0.25">
      <c r="A62" s="6">
        <v>5044</v>
      </c>
      <c r="B62" s="7">
        <v>719400</v>
      </c>
      <c r="C62" s="8" t="s">
        <v>65</v>
      </c>
      <c r="D62" s="79"/>
      <c r="E62" s="22"/>
      <c r="F62" s="22"/>
      <c r="G62" s="22"/>
      <c r="H62" s="22"/>
      <c r="I62" s="22"/>
      <c r="J62" s="22"/>
      <c r="K62" s="22"/>
    </row>
    <row r="63" spans="1:11" ht="25.5" hidden="1" x14ac:dyDescent="0.25">
      <c r="A63" s="6">
        <v>5045</v>
      </c>
      <c r="B63" s="7">
        <v>719500</v>
      </c>
      <c r="C63" s="8" t="s">
        <v>66</v>
      </c>
      <c r="D63" s="79"/>
      <c r="E63" s="22"/>
      <c r="F63" s="22"/>
      <c r="G63" s="22"/>
      <c r="H63" s="22"/>
      <c r="I63" s="22"/>
      <c r="J63" s="22"/>
      <c r="K63" s="22"/>
    </row>
    <row r="64" spans="1:11" ht="25.5" hidden="1" x14ac:dyDescent="0.25">
      <c r="A64" s="6">
        <v>5046</v>
      </c>
      <c r="B64" s="7">
        <v>719600</v>
      </c>
      <c r="C64" s="8" t="s">
        <v>67</v>
      </c>
      <c r="D64" s="79"/>
      <c r="E64" s="22"/>
      <c r="F64" s="22"/>
      <c r="G64" s="22"/>
      <c r="H64" s="22"/>
      <c r="I64" s="22"/>
      <c r="J64" s="22"/>
      <c r="K64" s="22"/>
    </row>
    <row r="65" spans="1:11" hidden="1" x14ac:dyDescent="0.25">
      <c r="A65" s="5">
        <v>5047</v>
      </c>
      <c r="B65" s="3">
        <v>720000</v>
      </c>
      <c r="C65" s="4" t="s">
        <v>68</v>
      </c>
      <c r="D65" s="78"/>
      <c r="E65" s="22"/>
      <c r="F65" s="22"/>
      <c r="G65" s="22"/>
      <c r="H65" s="22"/>
      <c r="I65" s="22"/>
      <c r="J65" s="22"/>
      <c r="K65" s="22"/>
    </row>
    <row r="66" spans="1:11" ht="25.5" hidden="1" x14ac:dyDescent="0.25">
      <c r="A66" s="5">
        <v>5048</v>
      </c>
      <c r="B66" s="3">
        <v>721000</v>
      </c>
      <c r="C66" s="4" t="s">
        <v>69</v>
      </c>
      <c r="D66" s="78"/>
      <c r="E66" s="22"/>
      <c r="F66" s="22"/>
      <c r="G66" s="22"/>
      <c r="H66" s="22"/>
      <c r="I66" s="22"/>
      <c r="J66" s="22"/>
      <c r="K66" s="22"/>
    </row>
    <row r="67" spans="1:11" ht="25.5" hidden="1" x14ac:dyDescent="0.25">
      <c r="A67" s="6">
        <v>5049</v>
      </c>
      <c r="B67" s="7">
        <v>721100</v>
      </c>
      <c r="C67" s="8" t="s">
        <v>70</v>
      </c>
      <c r="D67" s="79"/>
      <c r="E67" s="22"/>
      <c r="F67" s="22"/>
      <c r="G67" s="22"/>
      <c r="H67" s="22"/>
      <c r="I67" s="22"/>
      <c r="J67" s="22"/>
      <c r="K67" s="22"/>
    </row>
    <row r="68" spans="1:11" ht="25.5" hidden="1" x14ac:dyDescent="0.25">
      <c r="A68" s="6">
        <v>5050</v>
      </c>
      <c r="B68" s="7">
        <v>721200</v>
      </c>
      <c r="C68" s="8" t="s">
        <v>71</v>
      </c>
      <c r="D68" s="79"/>
      <c r="E68" s="22"/>
      <c r="F68" s="22"/>
      <c r="G68" s="22"/>
      <c r="H68" s="22"/>
      <c r="I68" s="22"/>
      <c r="J68" s="22"/>
      <c r="K68" s="22"/>
    </row>
    <row r="69" spans="1:11" ht="38.25" hidden="1" x14ac:dyDescent="0.25">
      <c r="A69" s="6">
        <v>5051</v>
      </c>
      <c r="B69" s="7">
        <v>721300</v>
      </c>
      <c r="C69" s="8" t="s">
        <v>72</v>
      </c>
      <c r="D69" s="79"/>
      <c r="E69" s="22"/>
      <c r="F69" s="22"/>
      <c r="G69" s="22"/>
      <c r="H69" s="22"/>
      <c r="I69" s="22"/>
      <c r="J69" s="22"/>
      <c r="K69" s="22"/>
    </row>
    <row r="70" spans="1:11" ht="25.5" hidden="1" x14ac:dyDescent="0.25">
      <c r="A70" s="6">
        <v>5052</v>
      </c>
      <c r="B70" s="7">
        <v>721400</v>
      </c>
      <c r="C70" s="8" t="s">
        <v>73</v>
      </c>
      <c r="D70" s="79"/>
      <c r="E70" s="22"/>
      <c r="F70" s="22"/>
      <c r="G70" s="22"/>
      <c r="H70" s="22"/>
      <c r="I70" s="22"/>
      <c r="J70" s="22"/>
      <c r="K70" s="22"/>
    </row>
    <row r="71" spans="1:11" ht="25.5" hidden="1" x14ac:dyDescent="0.25">
      <c r="A71" s="5">
        <v>5053</v>
      </c>
      <c r="B71" s="3">
        <v>722000</v>
      </c>
      <c r="C71" s="4" t="s">
        <v>74</v>
      </c>
      <c r="D71" s="78"/>
      <c r="E71" s="22"/>
      <c r="F71" s="22"/>
      <c r="G71" s="22"/>
      <c r="H71" s="22"/>
      <c r="I71" s="22"/>
      <c r="J71" s="22"/>
      <c r="K71" s="22"/>
    </row>
    <row r="72" spans="1:11" hidden="1" x14ac:dyDescent="0.25">
      <c r="A72" s="6">
        <v>5054</v>
      </c>
      <c r="B72" s="7">
        <v>722100</v>
      </c>
      <c r="C72" s="8" t="s">
        <v>75</v>
      </c>
      <c r="D72" s="79"/>
      <c r="E72" s="22"/>
      <c r="F72" s="22"/>
      <c r="G72" s="22"/>
      <c r="H72" s="22"/>
      <c r="I72" s="22"/>
      <c r="J72" s="22"/>
      <c r="K72" s="22"/>
    </row>
    <row r="73" spans="1:11" hidden="1" x14ac:dyDescent="0.25">
      <c r="A73" s="6">
        <v>5055</v>
      </c>
      <c r="B73" s="7">
        <v>722200</v>
      </c>
      <c r="C73" s="8" t="s">
        <v>76</v>
      </c>
      <c r="D73" s="79"/>
      <c r="E73" s="22"/>
      <c r="F73" s="22"/>
      <c r="G73" s="22"/>
      <c r="H73" s="22"/>
      <c r="I73" s="22"/>
      <c r="J73" s="22"/>
      <c r="K73" s="22"/>
    </row>
    <row r="74" spans="1:11" hidden="1" x14ac:dyDescent="0.25">
      <c r="A74" s="6">
        <v>5056</v>
      </c>
      <c r="B74" s="7">
        <v>722300</v>
      </c>
      <c r="C74" s="8" t="s">
        <v>77</v>
      </c>
      <c r="D74" s="79"/>
      <c r="E74" s="22"/>
      <c r="F74" s="22"/>
      <c r="G74" s="22"/>
      <c r="H74" s="22"/>
      <c r="I74" s="22"/>
      <c r="J74" s="22"/>
      <c r="K74" s="22"/>
    </row>
    <row r="75" spans="1:11" ht="15" customHeight="1" x14ac:dyDescent="0.25">
      <c r="A75" s="132" t="s">
        <v>3</v>
      </c>
      <c r="B75" s="133" t="s">
        <v>4</v>
      </c>
      <c r="C75" s="134" t="s">
        <v>5</v>
      </c>
      <c r="D75" s="143"/>
      <c r="E75" s="135" t="s">
        <v>6</v>
      </c>
      <c r="F75" s="136"/>
      <c r="G75" s="136"/>
      <c r="H75" s="136"/>
      <c r="I75" s="136"/>
      <c r="J75" s="136"/>
      <c r="K75" s="137"/>
    </row>
    <row r="76" spans="1:11" x14ac:dyDescent="0.25">
      <c r="A76" s="132"/>
      <c r="B76" s="133"/>
      <c r="C76" s="134"/>
      <c r="D76" s="144"/>
      <c r="E76" s="138" t="s">
        <v>479</v>
      </c>
      <c r="F76" s="135" t="s">
        <v>8</v>
      </c>
      <c r="G76" s="136"/>
      <c r="H76" s="136"/>
      <c r="I76" s="139"/>
      <c r="J76" s="140" t="s">
        <v>9</v>
      </c>
      <c r="K76" s="141" t="s">
        <v>10</v>
      </c>
    </row>
    <row r="77" spans="1:11" ht="30" x14ac:dyDescent="0.25">
      <c r="A77" s="132"/>
      <c r="B77" s="133"/>
      <c r="C77" s="134"/>
      <c r="D77" s="145"/>
      <c r="E77" s="138"/>
      <c r="F77" s="49" t="s">
        <v>11</v>
      </c>
      <c r="G77" s="53" t="s">
        <v>12</v>
      </c>
      <c r="H77" s="49" t="s">
        <v>13</v>
      </c>
      <c r="I77" s="49" t="s">
        <v>14</v>
      </c>
      <c r="J77" s="140"/>
      <c r="K77" s="141"/>
    </row>
    <row r="78" spans="1:11" x14ac:dyDescent="0.25">
      <c r="A78" s="9" t="s">
        <v>24</v>
      </c>
      <c r="B78" s="50" t="s">
        <v>25</v>
      </c>
      <c r="C78" s="50" t="s">
        <v>26</v>
      </c>
      <c r="D78" s="82"/>
      <c r="E78" s="50">
        <v>5</v>
      </c>
      <c r="F78" s="50">
        <v>6</v>
      </c>
      <c r="G78" s="50">
        <v>7</v>
      </c>
      <c r="H78" s="50">
        <v>8</v>
      </c>
      <c r="I78" s="50">
        <v>9</v>
      </c>
      <c r="J78" s="50">
        <v>10</v>
      </c>
      <c r="K78" s="50" t="s">
        <v>458</v>
      </c>
    </row>
    <row r="79" spans="1:11" ht="25.5" x14ac:dyDescent="0.25">
      <c r="A79" s="5">
        <v>5057</v>
      </c>
      <c r="B79" s="3">
        <v>730000</v>
      </c>
      <c r="C79" s="4" t="s">
        <v>78</v>
      </c>
      <c r="D79" s="93">
        <f>D88</f>
        <v>25789459</v>
      </c>
      <c r="E79" s="27">
        <f t="shared" ref="E79:K79" si="2">E80+E83+E88</f>
        <v>20200000</v>
      </c>
      <c r="F79" s="27">
        <f t="shared" si="2"/>
        <v>1600000</v>
      </c>
      <c r="G79" s="27">
        <f t="shared" si="2"/>
        <v>600000</v>
      </c>
      <c r="H79" s="27">
        <f t="shared" si="2"/>
        <v>18000000</v>
      </c>
      <c r="I79" s="27">
        <f t="shared" si="2"/>
        <v>0</v>
      </c>
      <c r="J79" s="27">
        <f t="shared" si="2"/>
        <v>0</v>
      </c>
      <c r="K79" s="27">
        <f t="shared" si="2"/>
        <v>0</v>
      </c>
    </row>
    <row r="80" spans="1:11" ht="25.5" x14ac:dyDescent="0.25">
      <c r="A80" s="5">
        <v>5058</v>
      </c>
      <c r="B80" s="3">
        <v>731000</v>
      </c>
      <c r="C80" s="4" t="s">
        <v>79</v>
      </c>
      <c r="D80" s="78"/>
      <c r="E80" s="22"/>
      <c r="F80" s="22"/>
      <c r="G80" s="22"/>
      <c r="H80" s="22"/>
      <c r="I80" s="22"/>
      <c r="J80" s="22"/>
      <c r="K80" s="22"/>
    </row>
    <row r="81" spans="1:11" x14ac:dyDescent="0.25">
      <c r="A81" s="6">
        <v>5059</v>
      </c>
      <c r="B81" s="7">
        <v>731100</v>
      </c>
      <c r="C81" s="8" t="s">
        <v>80</v>
      </c>
      <c r="D81" s="79"/>
      <c r="E81" s="22"/>
      <c r="F81" s="22"/>
      <c r="G81" s="22"/>
      <c r="H81" s="22"/>
      <c r="I81" s="22"/>
      <c r="J81" s="22"/>
      <c r="K81" s="22"/>
    </row>
    <row r="82" spans="1:11" x14ac:dyDescent="0.25">
      <c r="A82" s="6">
        <v>5060</v>
      </c>
      <c r="B82" s="7">
        <v>731200</v>
      </c>
      <c r="C82" s="8" t="s">
        <v>81</v>
      </c>
      <c r="D82" s="79"/>
      <c r="E82" s="22"/>
      <c r="F82" s="22"/>
      <c r="G82" s="22"/>
      <c r="H82" s="22"/>
      <c r="I82" s="22"/>
      <c r="J82" s="22"/>
      <c r="K82" s="22"/>
    </row>
    <row r="83" spans="1:11" ht="25.5" x14ac:dyDescent="0.25">
      <c r="A83" s="5">
        <v>5061</v>
      </c>
      <c r="B83" s="3">
        <v>732000</v>
      </c>
      <c r="C83" s="4" t="s">
        <v>82</v>
      </c>
      <c r="D83" s="78"/>
      <c r="E83" s="22"/>
      <c r="F83" s="22"/>
      <c r="G83" s="22"/>
      <c r="H83" s="22"/>
      <c r="I83" s="22"/>
      <c r="J83" s="22"/>
      <c r="K83" s="22"/>
    </row>
    <row r="84" spans="1:11" x14ac:dyDescent="0.25">
      <c r="A84" s="6">
        <v>5062</v>
      </c>
      <c r="B84" s="7">
        <v>732100</v>
      </c>
      <c r="C84" s="8" t="s">
        <v>83</v>
      </c>
      <c r="D84" s="79"/>
      <c r="E84" s="22"/>
      <c r="F84" s="22"/>
      <c r="G84" s="22"/>
      <c r="H84" s="22"/>
      <c r="I84" s="22"/>
      <c r="J84" s="22"/>
      <c r="K84" s="22"/>
    </row>
    <row r="85" spans="1:11" ht="25.5" x14ac:dyDescent="0.25">
      <c r="A85" s="6">
        <v>5063</v>
      </c>
      <c r="B85" s="7">
        <v>732200</v>
      </c>
      <c r="C85" s="8" t="s">
        <v>84</v>
      </c>
      <c r="D85" s="79"/>
      <c r="E85" s="22"/>
      <c r="F85" s="22"/>
      <c r="G85" s="22"/>
      <c r="H85" s="22"/>
      <c r="I85" s="22"/>
      <c r="J85" s="22"/>
      <c r="K85" s="22"/>
    </row>
    <row r="86" spans="1:11" x14ac:dyDescent="0.25">
      <c r="A86" s="6">
        <v>5064</v>
      </c>
      <c r="B86" s="7">
        <v>732300</v>
      </c>
      <c r="C86" s="8" t="s">
        <v>85</v>
      </c>
      <c r="D86" s="79"/>
      <c r="E86" s="22"/>
      <c r="F86" s="22"/>
      <c r="G86" s="22"/>
      <c r="H86" s="22"/>
      <c r="I86" s="22"/>
      <c r="J86" s="22"/>
      <c r="K86" s="22"/>
    </row>
    <row r="87" spans="1:11" x14ac:dyDescent="0.25">
      <c r="A87" s="6">
        <v>5065</v>
      </c>
      <c r="B87" s="7">
        <v>732400</v>
      </c>
      <c r="C87" s="8" t="s">
        <v>86</v>
      </c>
      <c r="D87" s="79"/>
      <c r="E87" s="22"/>
      <c r="F87" s="22"/>
      <c r="G87" s="22"/>
      <c r="H87" s="22"/>
      <c r="I87" s="22"/>
      <c r="J87" s="22"/>
      <c r="K87" s="22"/>
    </row>
    <row r="88" spans="1:11" ht="25.5" x14ac:dyDescent="0.25">
      <c r="A88" s="5">
        <v>5066</v>
      </c>
      <c r="B88" s="3">
        <v>733000</v>
      </c>
      <c r="C88" s="4" t="s">
        <v>87</v>
      </c>
      <c r="D88" s="93">
        <f>D89</f>
        <v>25789459</v>
      </c>
      <c r="E88" s="28">
        <f t="shared" ref="E88:K88" si="3">E89</f>
        <v>20200000</v>
      </c>
      <c r="F88" s="73">
        <f t="shared" si="3"/>
        <v>1600000</v>
      </c>
      <c r="G88" s="29">
        <f t="shared" si="3"/>
        <v>600000</v>
      </c>
      <c r="H88" s="28">
        <f t="shared" si="3"/>
        <v>18000000</v>
      </c>
      <c r="I88" s="29">
        <f t="shared" si="3"/>
        <v>0</v>
      </c>
      <c r="J88" s="29">
        <f t="shared" si="3"/>
        <v>0</v>
      </c>
      <c r="K88" s="29">
        <f t="shared" si="3"/>
        <v>0</v>
      </c>
    </row>
    <row r="89" spans="1:11" x14ac:dyDescent="0.25">
      <c r="A89" s="6">
        <v>5067</v>
      </c>
      <c r="B89" s="7">
        <v>733100</v>
      </c>
      <c r="C89" s="8" t="s">
        <v>88</v>
      </c>
      <c r="D89" s="89">
        <v>25789459</v>
      </c>
      <c r="E89" s="26">
        <f>F89+G89+H89+I89+J89+K89</f>
        <v>20200000</v>
      </c>
      <c r="F89" s="26">
        <v>1600000</v>
      </c>
      <c r="G89" s="42">
        <v>600000</v>
      </c>
      <c r="H89" s="42">
        <v>18000000</v>
      </c>
      <c r="I89" s="22"/>
      <c r="J89" s="22"/>
      <c r="K89" s="22"/>
    </row>
    <row r="90" spans="1:11" x14ac:dyDescent="0.25">
      <c r="A90" s="6">
        <v>5068</v>
      </c>
      <c r="B90" s="7">
        <v>733200</v>
      </c>
      <c r="C90" s="8" t="s">
        <v>89</v>
      </c>
      <c r="D90" s="79"/>
      <c r="E90" s="22"/>
      <c r="F90" s="22"/>
      <c r="G90" s="22"/>
      <c r="H90" s="22"/>
      <c r="I90" s="22"/>
      <c r="J90" s="22"/>
      <c r="K90" s="22"/>
    </row>
    <row r="91" spans="1:11" ht="25.5" x14ac:dyDescent="0.25">
      <c r="A91" s="5">
        <v>5069</v>
      </c>
      <c r="B91" s="3">
        <v>740000</v>
      </c>
      <c r="C91" s="4" t="s">
        <v>90</v>
      </c>
      <c r="D91" s="93">
        <f>D92+D99</f>
        <v>19440000</v>
      </c>
      <c r="E91" s="27">
        <f t="shared" ref="E91:K91" si="4">E92+E99+E119+E130+E133</f>
        <v>19505000</v>
      </c>
      <c r="F91" s="27">
        <f t="shared" si="4"/>
        <v>0</v>
      </c>
      <c r="G91" s="27">
        <f t="shared" si="4"/>
        <v>0</v>
      </c>
      <c r="H91" s="27">
        <f t="shared" si="4"/>
        <v>0</v>
      </c>
      <c r="I91" s="27">
        <f t="shared" si="4"/>
        <v>200000</v>
      </c>
      <c r="J91" s="27">
        <f t="shared" si="4"/>
        <v>0</v>
      </c>
      <c r="K91" s="27">
        <f t="shared" si="4"/>
        <v>19305000</v>
      </c>
    </row>
    <row r="92" spans="1:11" x14ac:dyDescent="0.25">
      <c r="A92" s="5">
        <v>5070</v>
      </c>
      <c r="B92" s="3">
        <v>741000</v>
      </c>
      <c r="C92" s="4" t="s">
        <v>91</v>
      </c>
      <c r="D92" s="93">
        <f>D93+D94+D95+D96</f>
        <v>400000</v>
      </c>
      <c r="E92" s="27">
        <f t="shared" ref="E92:K92" si="5">SUM(E93:E98)</f>
        <v>400000</v>
      </c>
      <c r="F92" s="27">
        <f t="shared" si="5"/>
        <v>0</v>
      </c>
      <c r="G92" s="27">
        <f t="shared" si="5"/>
        <v>0</v>
      </c>
      <c r="H92" s="27">
        <f t="shared" si="5"/>
        <v>0</v>
      </c>
      <c r="I92" s="27">
        <f t="shared" si="5"/>
        <v>200000</v>
      </c>
      <c r="J92" s="27">
        <f t="shared" si="5"/>
        <v>0</v>
      </c>
      <c r="K92" s="27">
        <f t="shared" si="5"/>
        <v>200000</v>
      </c>
    </row>
    <row r="93" spans="1:11" x14ac:dyDescent="0.25">
      <c r="A93" s="6">
        <v>5071</v>
      </c>
      <c r="B93" s="7">
        <v>741100</v>
      </c>
      <c r="C93" s="8" t="s">
        <v>92</v>
      </c>
      <c r="D93" s="79"/>
      <c r="E93" s="22"/>
      <c r="F93" s="22"/>
      <c r="G93" s="22"/>
      <c r="H93" s="22"/>
      <c r="I93" s="22"/>
      <c r="J93" s="22"/>
      <c r="K93" s="22"/>
    </row>
    <row r="94" spans="1:11" x14ac:dyDescent="0.25">
      <c r="A94" s="6">
        <v>5072</v>
      </c>
      <c r="B94" s="7">
        <v>741200</v>
      </c>
      <c r="C94" s="8" t="s">
        <v>93</v>
      </c>
      <c r="D94" s="79"/>
      <c r="E94" s="22"/>
      <c r="F94" s="22"/>
      <c r="G94" s="22"/>
      <c r="H94" s="22"/>
      <c r="I94" s="22"/>
      <c r="J94" s="22"/>
      <c r="K94" s="22"/>
    </row>
    <row r="95" spans="1:11" x14ac:dyDescent="0.25">
      <c r="A95" s="6">
        <v>5073</v>
      </c>
      <c r="B95" s="7">
        <v>741300</v>
      </c>
      <c r="C95" s="8" t="s">
        <v>94</v>
      </c>
      <c r="D95" s="79"/>
      <c r="E95" s="22"/>
      <c r="F95" s="22"/>
      <c r="G95" s="22"/>
      <c r="H95" s="22"/>
      <c r="I95" s="22"/>
      <c r="J95" s="22"/>
      <c r="K95" s="22"/>
    </row>
    <row r="96" spans="1:11" ht="25.5" x14ac:dyDescent="0.25">
      <c r="A96" s="6">
        <v>5074</v>
      </c>
      <c r="B96" s="7">
        <v>741400</v>
      </c>
      <c r="C96" s="8" t="s">
        <v>95</v>
      </c>
      <c r="D96" s="89">
        <v>400000</v>
      </c>
      <c r="E96" s="26">
        <f>F96+G96+H96+I96+J96+K96</f>
        <v>400000</v>
      </c>
      <c r="F96" s="22"/>
      <c r="G96" s="22"/>
      <c r="H96" s="22"/>
      <c r="I96" s="26">
        <v>200000</v>
      </c>
      <c r="J96" s="26"/>
      <c r="K96" s="26">
        <v>200000</v>
      </c>
    </row>
    <row r="97" spans="1:11" x14ac:dyDescent="0.25">
      <c r="A97" s="6">
        <v>5075</v>
      </c>
      <c r="B97" s="7">
        <v>741500</v>
      </c>
      <c r="C97" s="8" t="s">
        <v>96</v>
      </c>
      <c r="D97" s="79"/>
      <c r="E97" s="22"/>
      <c r="F97" s="22"/>
      <c r="G97" s="22"/>
      <c r="H97" s="22"/>
      <c r="I97" s="22"/>
      <c r="J97" s="22"/>
      <c r="K97" s="22"/>
    </row>
    <row r="98" spans="1:11" ht="25.5" x14ac:dyDescent="0.25">
      <c r="A98" s="6">
        <v>5076</v>
      </c>
      <c r="B98" s="7">
        <v>741600</v>
      </c>
      <c r="C98" s="8" t="s">
        <v>97</v>
      </c>
      <c r="D98" s="79"/>
      <c r="E98" s="22"/>
      <c r="F98" s="22"/>
      <c r="G98" s="22"/>
      <c r="H98" s="22"/>
      <c r="I98" s="22"/>
      <c r="J98" s="22"/>
      <c r="K98" s="22"/>
    </row>
    <row r="99" spans="1:11" ht="25.5" x14ac:dyDescent="0.25">
      <c r="A99" s="5">
        <v>5077</v>
      </c>
      <c r="B99" s="3">
        <v>742000</v>
      </c>
      <c r="C99" s="4" t="s">
        <v>98</v>
      </c>
      <c r="D99" s="93">
        <f>D100</f>
        <v>19040000</v>
      </c>
      <c r="E99" s="27">
        <f t="shared" ref="E99:J99" si="6">E100</f>
        <v>19105000</v>
      </c>
      <c r="F99" s="27">
        <f t="shared" si="6"/>
        <v>0</v>
      </c>
      <c r="G99" s="27">
        <f t="shared" si="6"/>
        <v>0</v>
      </c>
      <c r="H99" s="27">
        <f t="shared" si="6"/>
        <v>0</v>
      </c>
      <c r="I99" s="27">
        <f t="shared" si="6"/>
        <v>0</v>
      </c>
      <c r="J99" s="27">
        <f t="shared" si="6"/>
        <v>0</v>
      </c>
      <c r="K99" s="40">
        <f>K100</f>
        <v>19105000</v>
      </c>
    </row>
    <row r="100" spans="1:11" ht="25.5" x14ac:dyDescent="0.25">
      <c r="A100" s="6">
        <v>5078</v>
      </c>
      <c r="B100" s="7">
        <v>742100</v>
      </c>
      <c r="C100" s="8" t="s">
        <v>99</v>
      </c>
      <c r="D100" s="90">
        <f>SUM(D101:D115)</f>
        <v>19040000</v>
      </c>
      <c r="E100" s="26">
        <f>F100+G100+H100+I100+J100+K100</f>
        <v>19105000</v>
      </c>
      <c r="F100" s="22"/>
      <c r="G100" s="22"/>
      <c r="H100" s="22"/>
      <c r="I100" s="22"/>
      <c r="J100" s="22"/>
      <c r="K100" s="42">
        <f>SUM(K101:K115)</f>
        <v>19105000</v>
      </c>
    </row>
    <row r="101" spans="1:11" x14ac:dyDescent="0.25">
      <c r="A101" s="6"/>
      <c r="B101" s="7">
        <v>7421423</v>
      </c>
      <c r="C101" s="8" t="s">
        <v>460</v>
      </c>
      <c r="D101" s="90">
        <v>300000</v>
      </c>
      <c r="E101" s="26">
        <f t="shared" ref="E101:E115" si="7">F101+G101+H101+I101+J101+K101</f>
        <v>300000</v>
      </c>
      <c r="F101" s="22"/>
      <c r="G101" s="22"/>
      <c r="H101" s="22"/>
      <c r="I101" s="22"/>
      <c r="J101" s="22"/>
      <c r="K101" s="42">
        <v>300000</v>
      </c>
    </row>
    <row r="102" spans="1:11" x14ac:dyDescent="0.25">
      <c r="A102" s="6"/>
      <c r="B102" s="7">
        <v>7423211</v>
      </c>
      <c r="C102" s="8" t="s">
        <v>461</v>
      </c>
      <c r="D102" s="90">
        <v>400000</v>
      </c>
      <c r="E102" s="26">
        <f t="shared" si="7"/>
        <v>400000</v>
      </c>
      <c r="F102" s="22"/>
      <c r="G102" s="22"/>
      <c r="H102" s="22"/>
      <c r="I102" s="22"/>
      <c r="J102" s="22"/>
      <c r="K102" s="42">
        <v>400000</v>
      </c>
    </row>
    <row r="103" spans="1:11" x14ac:dyDescent="0.25">
      <c r="A103" s="6"/>
      <c r="B103" s="7">
        <v>74232110</v>
      </c>
      <c r="C103" s="8" t="s">
        <v>462</v>
      </c>
      <c r="D103" s="90">
        <v>5300000</v>
      </c>
      <c r="E103" s="26">
        <f t="shared" si="7"/>
        <v>5300000</v>
      </c>
      <c r="F103" s="22"/>
      <c r="G103" s="22"/>
      <c r="H103" s="22"/>
      <c r="I103" s="22"/>
      <c r="J103" s="22"/>
      <c r="K103" s="42">
        <v>5300000</v>
      </c>
    </row>
    <row r="104" spans="1:11" x14ac:dyDescent="0.25">
      <c r="A104" s="6"/>
      <c r="B104" s="7">
        <v>74232111</v>
      </c>
      <c r="C104" s="8" t="s">
        <v>463</v>
      </c>
      <c r="D104" s="90">
        <v>600000</v>
      </c>
      <c r="E104" s="26">
        <f t="shared" si="7"/>
        <v>600000</v>
      </c>
      <c r="F104" s="22"/>
      <c r="G104" s="22"/>
      <c r="H104" s="22"/>
      <c r="I104" s="22"/>
      <c r="J104" s="22"/>
      <c r="K104" s="42">
        <v>600000</v>
      </c>
    </row>
    <row r="105" spans="1:11" x14ac:dyDescent="0.25">
      <c r="A105" s="6"/>
      <c r="B105" s="7">
        <v>74232112</v>
      </c>
      <c r="C105" s="8" t="s">
        <v>464</v>
      </c>
      <c r="D105" s="90">
        <v>200000</v>
      </c>
      <c r="E105" s="26">
        <f t="shared" si="7"/>
        <v>200000</v>
      </c>
      <c r="F105" s="22"/>
      <c r="G105" s="22"/>
      <c r="H105" s="22"/>
      <c r="I105" s="22"/>
      <c r="J105" s="22"/>
      <c r="K105" s="42">
        <v>200000</v>
      </c>
    </row>
    <row r="106" spans="1:11" ht="25.5" x14ac:dyDescent="0.25">
      <c r="A106" s="6"/>
      <c r="B106" s="7">
        <v>74232113</v>
      </c>
      <c r="C106" s="8" t="s">
        <v>465</v>
      </c>
      <c r="D106" s="90">
        <v>150000</v>
      </c>
      <c r="E106" s="26">
        <f t="shared" si="7"/>
        <v>150000</v>
      </c>
      <c r="F106" s="22"/>
      <c r="G106" s="22"/>
      <c r="H106" s="22"/>
      <c r="I106" s="22"/>
      <c r="J106" s="22"/>
      <c r="K106" s="42">
        <v>150000</v>
      </c>
    </row>
    <row r="107" spans="1:11" x14ac:dyDescent="0.25">
      <c r="A107" s="6"/>
      <c r="B107" s="7">
        <v>74232115</v>
      </c>
      <c r="C107" s="8" t="s">
        <v>466</v>
      </c>
      <c r="D107" s="90">
        <v>5000</v>
      </c>
      <c r="E107" s="26">
        <f t="shared" si="7"/>
        <v>5000</v>
      </c>
      <c r="F107" s="22"/>
      <c r="G107" s="22"/>
      <c r="H107" s="22"/>
      <c r="I107" s="22"/>
      <c r="J107" s="22"/>
      <c r="K107" s="42">
        <v>5000</v>
      </c>
    </row>
    <row r="108" spans="1:11" x14ac:dyDescent="0.25">
      <c r="A108" s="6"/>
      <c r="B108" s="7">
        <v>74232118</v>
      </c>
      <c r="C108" s="8" t="s">
        <v>467</v>
      </c>
      <c r="D108" s="90"/>
      <c r="E108" s="26">
        <f t="shared" si="7"/>
        <v>0</v>
      </c>
      <c r="F108" s="22"/>
      <c r="G108" s="22"/>
      <c r="H108" s="22"/>
      <c r="I108" s="22"/>
      <c r="J108" s="22"/>
      <c r="K108" s="42"/>
    </row>
    <row r="109" spans="1:11" x14ac:dyDescent="0.25">
      <c r="A109" s="6"/>
      <c r="B109" s="7">
        <v>74232119</v>
      </c>
      <c r="C109" s="8" t="s">
        <v>468</v>
      </c>
      <c r="D109" s="90">
        <v>150000</v>
      </c>
      <c r="E109" s="26">
        <f t="shared" si="7"/>
        <v>150000</v>
      </c>
      <c r="F109" s="22"/>
      <c r="G109" s="22"/>
      <c r="H109" s="22"/>
      <c r="I109" s="22"/>
      <c r="J109" s="22"/>
      <c r="K109" s="42">
        <v>150000</v>
      </c>
    </row>
    <row r="110" spans="1:11" x14ac:dyDescent="0.25">
      <c r="A110" s="6"/>
      <c r="B110" s="7">
        <v>7423212</v>
      </c>
      <c r="C110" s="8" t="s">
        <v>469</v>
      </c>
      <c r="D110" s="90">
        <v>250000</v>
      </c>
      <c r="E110" s="26">
        <f t="shared" si="7"/>
        <v>250000</v>
      </c>
      <c r="F110" s="22"/>
      <c r="G110" s="22"/>
      <c r="H110" s="22"/>
      <c r="I110" s="22"/>
      <c r="J110" s="22"/>
      <c r="K110" s="42">
        <v>250000</v>
      </c>
    </row>
    <row r="111" spans="1:11" ht="25.5" x14ac:dyDescent="0.25">
      <c r="A111" s="6"/>
      <c r="B111" s="7">
        <v>7423213</v>
      </c>
      <c r="C111" s="8" t="s">
        <v>470</v>
      </c>
      <c r="D111" s="90">
        <v>350000</v>
      </c>
      <c r="E111" s="26">
        <f t="shared" si="7"/>
        <v>350000</v>
      </c>
      <c r="F111" s="22"/>
      <c r="G111" s="22"/>
      <c r="H111" s="22"/>
      <c r="I111" s="22"/>
      <c r="J111" s="22"/>
      <c r="K111" s="42">
        <v>350000</v>
      </c>
    </row>
    <row r="112" spans="1:11" x14ac:dyDescent="0.25">
      <c r="A112" s="6"/>
      <c r="B112" s="7">
        <v>7423215</v>
      </c>
      <c r="C112" s="8" t="s">
        <v>471</v>
      </c>
      <c r="D112" s="90">
        <v>4500000</v>
      </c>
      <c r="E112" s="26">
        <f t="shared" si="7"/>
        <v>4500000</v>
      </c>
      <c r="F112" s="22"/>
      <c r="G112" s="22"/>
      <c r="H112" s="22"/>
      <c r="I112" s="22"/>
      <c r="J112" s="22"/>
      <c r="K112" s="42">
        <v>4500000</v>
      </c>
    </row>
    <row r="113" spans="1:11" x14ac:dyDescent="0.25">
      <c r="A113" s="6"/>
      <c r="B113" s="7">
        <v>7423216</v>
      </c>
      <c r="C113" s="8" t="s">
        <v>472</v>
      </c>
      <c r="D113" s="90">
        <v>700000</v>
      </c>
      <c r="E113" s="26">
        <f t="shared" si="7"/>
        <v>700000</v>
      </c>
      <c r="F113" s="22"/>
      <c r="G113" s="22"/>
      <c r="H113" s="22"/>
      <c r="I113" s="22"/>
      <c r="J113" s="22"/>
      <c r="K113" s="42">
        <v>700000</v>
      </c>
    </row>
    <row r="114" spans="1:11" x14ac:dyDescent="0.25">
      <c r="A114" s="6"/>
      <c r="B114" s="7">
        <v>7423217</v>
      </c>
      <c r="C114" s="8" t="s">
        <v>473</v>
      </c>
      <c r="D114" s="90">
        <v>5135000</v>
      </c>
      <c r="E114" s="26">
        <f t="shared" si="7"/>
        <v>5200000</v>
      </c>
      <c r="F114" s="22"/>
      <c r="G114" s="22"/>
      <c r="H114" s="22"/>
      <c r="I114" s="22"/>
      <c r="J114" s="22"/>
      <c r="K114" s="42">
        <v>5200000</v>
      </c>
    </row>
    <row r="115" spans="1:11" x14ac:dyDescent="0.25">
      <c r="A115" s="6"/>
      <c r="B115" s="7">
        <v>7423218</v>
      </c>
      <c r="C115" s="8" t="s">
        <v>474</v>
      </c>
      <c r="D115" s="90">
        <v>1000000</v>
      </c>
      <c r="E115" s="26">
        <f t="shared" si="7"/>
        <v>1000000</v>
      </c>
      <c r="F115" s="22"/>
      <c r="G115" s="22"/>
      <c r="H115" s="22"/>
      <c r="I115" s="22"/>
      <c r="J115" s="22"/>
      <c r="K115" s="42">
        <v>1000000</v>
      </c>
    </row>
    <row r="116" spans="1:11" x14ac:dyDescent="0.25">
      <c r="A116" s="6">
        <v>5079</v>
      </c>
      <c r="B116" s="7">
        <v>742200</v>
      </c>
      <c r="C116" s="8" t="s">
        <v>100</v>
      </c>
      <c r="D116" s="79"/>
      <c r="E116" s="22"/>
      <c r="F116" s="22"/>
      <c r="G116" s="22"/>
      <c r="H116" s="22"/>
      <c r="I116" s="22"/>
      <c r="J116" s="22"/>
      <c r="K116" s="39"/>
    </row>
    <row r="117" spans="1:11" ht="25.5" x14ac:dyDescent="0.25">
      <c r="A117" s="6">
        <v>5080</v>
      </c>
      <c r="B117" s="7">
        <v>742300</v>
      </c>
      <c r="C117" s="8" t="s">
        <v>101</v>
      </c>
      <c r="D117" s="79"/>
      <c r="E117" s="22"/>
      <c r="F117" s="22"/>
      <c r="G117" s="22"/>
      <c r="H117" s="22"/>
      <c r="I117" s="22"/>
      <c r="J117" s="22"/>
      <c r="K117" s="39"/>
    </row>
    <row r="118" spans="1:11" x14ac:dyDescent="0.25">
      <c r="A118" s="6">
        <v>5081</v>
      </c>
      <c r="B118" s="7">
        <v>742400</v>
      </c>
      <c r="C118" s="8" t="s">
        <v>102</v>
      </c>
      <c r="D118" s="79"/>
      <c r="E118" s="22"/>
      <c r="F118" s="22"/>
      <c r="G118" s="22"/>
      <c r="H118" s="22"/>
      <c r="I118" s="22"/>
      <c r="J118" s="22"/>
      <c r="K118" s="22"/>
    </row>
    <row r="119" spans="1:11" ht="25.5" x14ac:dyDescent="0.25">
      <c r="A119" s="5">
        <v>5082</v>
      </c>
      <c r="B119" s="3">
        <v>743000</v>
      </c>
      <c r="C119" s="4" t="s">
        <v>103</v>
      </c>
      <c r="D119" s="78"/>
      <c r="E119" s="22"/>
      <c r="F119" s="22"/>
      <c r="G119" s="22"/>
      <c r="H119" s="22"/>
      <c r="I119" s="22"/>
      <c r="J119" s="22"/>
      <c r="K119" s="22"/>
    </row>
    <row r="120" spans="1:11" ht="15" customHeight="1" x14ac:dyDescent="0.25">
      <c r="A120" s="132" t="s">
        <v>3</v>
      </c>
      <c r="B120" s="133" t="s">
        <v>4</v>
      </c>
      <c r="C120" s="134" t="s">
        <v>5</v>
      </c>
      <c r="D120" s="143"/>
      <c r="E120" s="135" t="s">
        <v>6</v>
      </c>
      <c r="F120" s="136"/>
      <c r="G120" s="136"/>
      <c r="H120" s="136"/>
      <c r="I120" s="136"/>
      <c r="J120" s="136"/>
      <c r="K120" s="137"/>
    </row>
    <row r="121" spans="1:11" x14ac:dyDescent="0.25">
      <c r="A121" s="132"/>
      <c r="B121" s="133"/>
      <c r="C121" s="134"/>
      <c r="D121" s="144"/>
      <c r="E121" s="138" t="s">
        <v>7</v>
      </c>
      <c r="F121" s="135" t="s">
        <v>8</v>
      </c>
      <c r="G121" s="136"/>
      <c r="H121" s="136"/>
      <c r="I121" s="139"/>
      <c r="J121" s="140" t="s">
        <v>9</v>
      </c>
      <c r="K121" s="141" t="s">
        <v>10</v>
      </c>
    </row>
    <row r="122" spans="1:11" ht="30" x14ac:dyDescent="0.25">
      <c r="A122" s="132"/>
      <c r="B122" s="133"/>
      <c r="C122" s="134"/>
      <c r="D122" s="145"/>
      <c r="E122" s="138"/>
      <c r="F122" s="49" t="s">
        <v>11</v>
      </c>
      <c r="G122" s="53" t="s">
        <v>12</v>
      </c>
      <c r="H122" s="49" t="s">
        <v>13</v>
      </c>
      <c r="I122" s="49" t="s">
        <v>14</v>
      </c>
      <c r="J122" s="140"/>
      <c r="K122" s="141"/>
    </row>
    <row r="123" spans="1:11" x14ac:dyDescent="0.25">
      <c r="A123" s="9" t="s">
        <v>24</v>
      </c>
      <c r="B123" s="50" t="s">
        <v>25</v>
      </c>
      <c r="C123" s="50" t="s">
        <v>26</v>
      </c>
      <c r="D123" s="82"/>
      <c r="E123" s="50">
        <v>5</v>
      </c>
      <c r="F123" s="50">
        <v>6</v>
      </c>
      <c r="G123" s="50">
        <v>7</v>
      </c>
      <c r="H123" s="50">
        <v>8</v>
      </c>
      <c r="I123" s="50">
        <v>9</v>
      </c>
      <c r="J123" s="50">
        <v>10</v>
      </c>
      <c r="K123" s="50" t="s">
        <v>458</v>
      </c>
    </row>
    <row r="124" spans="1:11" x14ac:dyDescent="0.25">
      <c r="A124" s="6">
        <v>5083</v>
      </c>
      <c r="B124" s="7">
        <v>743100</v>
      </c>
      <c r="C124" s="8" t="s">
        <v>104</v>
      </c>
      <c r="D124" s="79"/>
      <c r="E124" s="22"/>
      <c r="F124" s="22"/>
      <c r="G124" s="22"/>
      <c r="H124" s="22"/>
      <c r="I124" s="22"/>
      <c r="J124" s="22"/>
      <c r="K124" s="22"/>
    </row>
    <row r="125" spans="1:11" ht="25.5" x14ac:dyDescent="0.25">
      <c r="A125" s="6">
        <v>5084</v>
      </c>
      <c r="B125" s="7">
        <v>743200</v>
      </c>
      <c r="C125" s="8" t="s">
        <v>105</v>
      </c>
      <c r="D125" s="79"/>
      <c r="E125" s="22"/>
      <c r="F125" s="22"/>
      <c r="G125" s="22"/>
      <c r="H125" s="22"/>
      <c r="I125" s="22"/>
      <c r="J125" s="22"/>
      <c r="K125" s="22"/>
    </row>
    <row r="126" spans="1:11" x14ac:dyDescent="0.25">
      <c r="A126" s="6">
        <v>5085</v>
      </c>
      <c r="B126" s="7">
        <v>743300</v>
      </c>
      <c r="C126" s="8" t="s">
        <v>106</v>
      </c>
      <c r="D126" s="79"/>
      <c r="E126" s="22"/>
      <c r="F126" s="22"/>
      <c r="G126" s="22"/>
      <c r="H126" s="22"/>
      <c r="I126" s="22"/>
      <c r="J126" s="22"/>
      <c r="K126" s="22"/>
    </row>
    <row r="127" spans="1:11" x14ac:dyDescent="0.25">
      <c r="A127" s="6">
        <v>5086</v>
      </c>
      <c r="B127" s="7">
        <v>743400</v>
      </c>
      <c r="C127" s="8" t="s">
        <v>107</v>
      </c>
      <c r="D127" s="79"/>
      <c r="E127" s="22"/>
      <c r="F127" s="22"/>
      <c r="G127" s="22"/>
      <c r="H127" s="22"/>
      <c r="I127" s="22"/>
      <c r="J127" s="22"/>
      <c r="K127" s="22"/>
    </row>
    <row r="128" spans="1:11" x14ac:dyDescent="0.25">
      <c r="A128" s="6">
        <v>5087</v>
      </c>
      <c r="B128" s="7">
        <v>743500</v>
      </c>
      <c r="C128" s="8" t="s">
        <v>108</v>
      </c>
      <c r="D128" s="79"/>
      <c r="E128" s="22"/>
      <c r="F128" s="22"/>
      <c r="G128" s="22"/>
      <c r="H128" s="22"/>
      <c r="I128" s="22"/>
      <c r="J128" s="22"/>
      <c r="K128" s="22"/>
    </row>
    <row r="129" spans="1:11" ht="25.5" x14ac:dyDescent="0.25">
      <c r="A129" s="6">
        <v>5088</v>
      </c>
      <c r="B129" s="7">
        <v>743900</v>
      </c>
      <c r="C129" s="8" t="s">
        <v>109</v>
      </c>
      <c r="D129" s="79"/>
      <c r="E129" s="22"/>
      <c r="F129" s="22"/>
      <c r="G129" s="22"/>
      <c r="H129" s="22"/>
      <c r="I129" s="22"/>
      <c r="J129" s="22"/>
      <c r="K129" s="22"/>
    </row>
    <row r="130" spans="1:11" ht="25.5" x14ac:dyDescent="0.25">
      <c r="A130" s="5">
        <v>5089</v>
      </c>
      <c r="B130" s="3">
        <v>744000</v>
      </c>
      <c r="C130" s="4" t="s">
        <v>110</v>
      </c>
      <c r="D130" s="78"/>
      <c r="E130" s="22"/>
      <c r="F130" s="22"/>
      <c r="G130" s="22"/>
      <c r="H130" s="22"/>
      <c r="I130" s="22"/>
      <c r="J130" s="22"/>
      <c r="K130" s="22"/>
    </row>
    <row r="131" spans="1:11" ht="25.5" x14ac:dyDescent="0.25">
      <c r="A131" s="6">
        <v>5090</v>
      </c>
      <c r="B131" s="7">
        <v>744100</v>
      </c>
      <c r="C131" s="8" t="s">
        <v>111</v>
      </c>
      <c r="D131" s="79"/>
      <c r="E131" s="22"/>
      <c r="F131" s="22"/>
      <c r="G131" s="22"/>
      <c r="H131" s="22"/>
      <c r="I131" s="22"/>
      <c r="J131" s="22"/>
      <c r="K131" s="22"/>
    </row>
    <row r="132" spans="1:11" ht="25.5" x14ac:dyDescent="0.25">
      <c r="A132" s="6">
        <v>5091</v>
      </c>
      <c r="B132" s="7">
        <v>744200</v>
      </c>
      <c r="C132" s="8" t="s">
        <v>112</v>
      </c>
      <c r="D132" s="79"/>
      <c r="E132" s="22"/>
      <c r="F132" s="22"/>
      <c r="G132" s="22"/>
      <c r="H132" s="22"/>
      <c r="I132" s="22"/>
      <c r="J132" s="22"/>
      <c r="K132" s="22"/>
    </row>
    <row r="133" spans="1:11" x14ac:dyDescent="0.25">
      <c r="A133" s="5">
        <v>5092</v>
      </c>
      <c r="B133" s="3">
        <v>745000</v>
      </c>
      <c r="C133" s="4" t="s">
        <v>113</v>
      </c>
      <c r="D133" s="78"/>
      <c r="E133" s="39"/>
      <c r="F133" s="39"/>
      <c r="G133" s="39"/>
      <c r="H133" s="39"/>
      <c r="I133" s="39"/>
      <c r="J133" s="39"/>
      <c r="K133" s="39"/>
    </row>
    <row r="134" spans="1:11" x14ac:dyDescent="0.25">
      <c r="A134" s="6">
        <v>5093</v>
      </c>
      <c r="B134" s="7">
        <v>745100</v>
      </c>
      <c r="C134" s="8" t="s">
        <v>114</v>
      </c>
      <c r="D134" s="79"/>
      <c r="E134" s="39"/>
      <c r="F134" s="39"/>
      <c r="G134" s="39"/>
      <c r="H134" s="39"/>
      <c r="I134" s="39"/>
      <c r="J134" s="39"/>
      <c r="K134" s="39"/>
    </row>
    <row r="135" spans="1:11" ht="25.5" x14ac:dyDescent="0.25">
      <c r="A135" s="5">
        <v>5094</v>
      </c>
      <c r="B135" s="3">
        <v>770000</v>
      </c>
      <c r="C135" s="4" t="s">
        <v>115</v>
      </c>
      <c r="D135" s="93">
        <f>D136+D138</f>
        <v>200000</v>
      </c>
      <c r="E135" s="94">
        <f>I135</f>
        <v>100000</v>
      </c>
      <c r="F135" s="95"/>
      <c r="G135" s="95"/>
      <c r="H135" s="95"/>
      <c r="I135" s="94">
        <f>I136+I138</f>
        <v>100000</v>
      </c>
      <c r="J135" s="59"/>
      <c r="K135" s="59"/>
    </row>
    <row r="136" spans="1:11" ht="25.5" x14ac:dyDescent="0.25">
      <c r="A136" s="5">
        <v>5095</v>
      </c>
      <c r="B136" s="3">
        <v>771000</v>
      </c>
      <c r="C136" s="4" t="s">
        <v>116</v>
      </c>
      <c r="D136" s="93">
        <f>D137</f>
        <v>200000</v>
      </c>
      <c r="E136" s="96">
        <f>I136</f>
        <v>100000</v>
      </c>
      <c r="F136" s="97"/>
      <c r="G136" s="97"/>
      <c r="H136" s="97"/>
      <c r="I136" s="96">
        <f>I137</f>
        <v>100000</v>
      </c>
      <c r="J136" s="39"/>
      <c r="K136" s="39"/>
    </row>
    <row r="137" spans="1:11" x14ac:dyDescent="0.25">
      <c r="A137" s="6">
        <v>5096</v>
      </c>
      <c r="B137" s="7">
        <v>771100</v>
      </c>
      <c r="C137" s="8" t="s">
        <v>117</v>
      </c>
      <c r="D137" s="91">
        <v>200000</v>
      </c>
      <c r="E137" s="60">
        <f>F137+G137+H137+I137+J137+K137</f>
        <v>100000</v>
      </c>
      <c r="F137" s="61"/>
      <c r="G137" s="61"/>
      <c r="H137" s="61"/>
      <c r="I137" s="60">
        <v>100000</v>
      </c>
      <c r="J137" s="39"/>
      <c r="K137" s="39"/>
    </row>
    <row r="138" spans="1:11" ht="25.5" x14ac:dyDescent="0.25">
      <c r="A138" s="5">
        <v>5097</v>
      </c>
      <c r="B138" s="3">
        <v>772000</v>
      </c>
      <c r="C138" s="4" t="s">
        <v>118</v>
      </c>
      <c r="D138" s="78"/>
      <c r="E138" s="39"/>
      <c r="F138" s="39"/>
      <c r="G138" s="39"/>
      <c r="H138" s="39"/>
      <c r="I138" s="39"/>
      <c r="J138" s="39"/>
      <c r="K138" s="39"/>
    </row>
    <row r="139" spans="1:11" ht="25.5" x14ac:dyDescent="0.25">
      <c r="A139" s="6">
        <v>5098</v>
      </c>
      <c r="B139" s="7">
        <v>772100</v>
      </c>
      <c r="C139" s="8" t="s">
        <v>119</v>
      </c>
      <c r="D139" s="79"/>
      <c r="E139" s="22"/>
      <c r="F139" s="22"/>
      <c r="G139" s="22"/>
      <c r="H139" s="22"/>
      <c r="I139" s="22"/>
      <c r="J139" s="22"/>
      <c r="K139" s="22"/>
    </row>
    <row r="140" spans="1:11" ht="25.5" x14ac:dyDescent="0.25">
      <c r="A140" s="5">
        <v>5099</v>
      </c>
      <c r="B140" s="3">
        <v>780000</v>
      </c>
      <c r="C140" s="4" t="s">
        <v>120</v>
      </c>
      <c r="D140" s="93">
        <f>D141</f>
        <v>584189528</v>
      </c>
      <c r="E140" s="27">
        <f t="shared" ref="E140:K141" si="8">E141</f>
        <v>584489528</v>
      </c>
      <c r="F140" s="27">
        <f t="shared" si="8"/>
        <v>0</v>
      </c>
      <c r="G140" s="27">
        <f t="shared" si="8"/>
        <v>0</v>
      </c>
      <c r="H140" s="27">
        <f t="shared" si="8"/>
        <v>0</v>
      </c>
      <c r="I140" s="27">
        <f t="shared" si="8"/>
        <v>584489528</v>
      </c>
      <c r="J140" s="27">
        <f t="shared" si="8"/>
        <v>0</v>
      </c>
      <c r="K140" s="27">
        <f t="shared" si="8"/>
        <v>0</v>
      </c>
    </row>
    <row r="141" spans="1:11" ht="25.5" x14ac:dyDescent="0.25">
      <c r="A141" s="5">
        <v>5100</v>
      </c>
      <c r="B141" s="3">
        <v>781000</v>
      </c>
      <c r="C141" s="4" t="s">
        <v>121</v>
      </c>
      <c r="D141" s="93">
        <f>D142</f>
        <v>584189528</v>
      </c>
      <c r="E141" s="31">
        <f>E142</f>
        <v>584489528</v>
      </c>
      <c r="F141" s="31">
        <f>F142</f>
        <v>0</v>
      </c>
      <c r="G141" s="31">
        <f>G142</f>
        <v>0</v>
      </c>
      <c r="H141" s="31">
        <f>H142</f>
        <v>0</v>
      </c>
      <c r="I141" s="31">
        <f>I142</f>
        <v>584489528</v>
      </c>
      <c r="J141" s="31">
        <f t="shared" si="8"/>
        <v>0</v>
      </c>
      <c r="K141" s="31">
        <f t="shared" si="8"/>
        <v>0</v>
      </c>
    </row>
    <row r="142" spans="1:11" ht="25.5" x14ac:dyDescent="0.25">
      <c r="A142" s="6">
        <v>5101</v>
      </c>
      <c r="B142" s="7">
        <v>781100</v>
      </c>
      <c r="C142" s="8" t="s">
        <v>122</v>
      </c>
      <c r="D142" s="98">
        <f>D143+D144+D145</f>
        <v>584189528</v>
      </c>
      <c r="E142" s="35">
        <f>F142+G142+H142+I142+J142+K142</f>
        <v>584489528</v>
      </c>
      <c r="F142" s="36"/>
      <c r="G142" s="36"/>
      <c r="H142" s="36"/>
      <c r="I142" s="77">
        <f>I143+I144+I145</f>
        <v>584489528</v>
      </c>
      <c r="J142" s="36"/>
      <c r="K142" s="36"/>
    </row>
    <row r="143" spans="1:11" ht="56.25" x14ac:dyDescent="0.25">
      <c r="A143" s="6"/>
      <c r="B143" s="37" t="s">
        <v>478</v>
      </c>
      <c r="C143" s="8" t="s">
        <v>529</v>
      </c>
      <c r="D143" s="91">
        <v>447689528</v>
      </c>
      <c r="E143" s="35">
        <f>I143</f>
        <v>447989528</v>
      </c>
      <c r="F143" s="36"/>
      <c r="G143" s="36"/>
      <c r="H143" s="36"/>
      <c r="I143" s="77">
        <v>447989528</v>
      </c>
      <c r="J143" s="36"/>
      <c r="K143" s="36"/>
    </row>
    <row r="144" spans="1:11" ht="25.5" x14ac:dyDescent="0.25">
      <c r="A144" s="6"/>
      <c r="B144" s="7" t="s">
        <v>477</v>
      </c>
      <c r="C144" s="8" t="s">
        <v>475</v>
      </c>
      <c r="D144" s="92">
        <v>125000000</v>
      </c>
      <c r="E144" s="30">
        <f>I144</f>
        <v>125000000</v>
      </c>
      <c r="F144" s="22"/>
      <c r="G144" s="22"/>
      <c r="H144" s="22"/>
      <c r="I144" s="30">
        <v>125000000</v>
      </c>
      <c r="J144" s="22"/>
      <c r="K144" s="22"/>
    </row>
    <row r="145" spans="1:11" ht="25.5" x14ac:dyDescent="0.25">
      <c r="A145" s="6"/>
      <c r="B145" s="7">
        <v>7811119</v>
      </c>
      <c r="C145" s="8" t="s">
        <v>476</v>
      </c>
      <c r="D145" s="92">
        <v>11500000</v>
      </c>
      <c r="E145" s="30">
        <f>I145</f>
        <v>11500000</v>
      </c>
      <c r="F145" s="22"/>
      <c r="G145" s="22"/>
      <c r="H145" s="22"/>
      <c r="I145" s="30">
        <v>11500000</v>
      </c>
      <c r="J145" s="22"/>
      <c r="K145" s="22"/>
    </row>
    <row r="146" spans="1:11" ht="25.5" x14ac:dyDescent="0.25">
      <c r="A146" s="6">
        <v>5102</v>
      </c>
      <c r="B146" s="7">
        <v>781300</v>
      </c>
      <c r="C146" s="8" t="s">
        <v>123</v>
      </c>
      <c r="D146" s="79"/>
      <c r="E146" s="22"/>
      <c r="F146" s="22"/>
      <c r="G146" s="22"/>
      <c r="H146" s="22"/>
      <c r="I146" s="22"/>
      <c r="J146" s="22"/>
      <c r="K146" s="22"/>
    </row>
    <row r="147" spans="1:11" x14ac:dyDescent="0.25">
      <c r="A147" s="5">
        <v>5103</v>
      </c>
      <c r="B147" s="3">
        <v>790000</v>
      </c>
      <c r="C147" s="4" t="s">
        <v>124</v>
      </c>
      <c r="D147" s="78"/>
      <c r="E147" s="22"/>
      <c r="F147" s="22"/>
      <c r="G147" s="22"/>
      <c r="H147" s="22"/>
      <c r="I147" s="22"/>
      <c r="J147" s="22"/>
      <c r="K147" s="22"/>
    </row>
    <row r="148" spans="1:11" x14ac:dyDescent="0.25">
      <c r="A148" s="5">
        <v>5104</v>
      </c>
      <c r="B148" s="3">
        <v>791000</v>
      </c>
      <c r="C148" s="4" t="s">
        <v>125</v>
      </c>
      <c r="D148" s="78"/>
      <c r="E148" s="22"/>
      <c r="F148" s="22"/>
      <c r="G148" s="22"/>
      <c r="H148" s="22"/>
      <c r="I148" s="22"/>
      <c r="J148" s="22"/>
      <c r="K148" s="22"/>
    </row>
    <row r="149" spans="1:11" ht="15" customHeight="1" x14ac:dyDescent="0.25">
      <c r="A149" s="132" t="s">
        <v>3</v>
      </c>
      <c r="B149" s="133" t="s">
        <v>4</v>
      </c>
      <c r="C149" s="134" t="s">
        <v>5</v>
      </c>
      <c r="D149" s="143"/>
      <c r="E149" s="135" t="s">
        <v>6</v>
      </c>
      <c r="F149" s="136"/>
      <c r="G149" s="136"/>
      <c r="H149" s="136"/>
      <c r="I149" s="136"/>
      <c r="J149" s="136"/>
      <c r="K149" s="137"/>
    </row>
    <row r="150" spans="1:11" x14ac:dyDescent="0.25">
      <c r="A150" s="132"/>
      <c r="B150" s="133"/>
      <c r="C150" s="134"/>
      <c r="D150" s="144"/>
      <c r="E150" s="138" t="s">
        <v>7</v>
      </c>
      <c r="F150" s="135" t="s">
        <v>8</v>
      </c>
      <c r="G150" s="136"/>
      <c r="H150" s="136"/>
      <c r="I150" s="139"/>
      <c r="J150" s="142" t="s">
        <v>9</v>
      </c>
      <c r="K150" s="141" t="s">
        <v>10</v>
      </c>
    </row>
    <row r="151" spans="1:11" ht="30" x14ac:dyDescent="0.25">
      <c r="A151" s="132"/>
      <c r="B151" s="133"/>
      <c r="C151" s="134"/>
      <c r="D151" s="145"/>
      <c r="E151" s="138"/>
      <c r="F151" s="49" t="s">
        <v>11</v>
      </c>
      <c r="G151" s="53" t="s">
        <v>12</v>
      </c>
      <c r="H151" s="49" t="s">
        <v>13</v>
      </c>
      <c r="I151" s="49" t="s">
        <v>14</v>
      </c>
      <c r="J151" s="142"/>
      <c r="K151" s="141"/>
    </row>
    <row r="152" spans="1:11" x14ac:dyDescent="0.25">
      <c r="A152" s="9" t="s">
        <v>24</v>
      </c>
      <c r="B152" s="50" t="s">
        <v>25</v>
      </c>
      <c r="C152" s="50" t="s">
        <v>26</v>
      </c>
      <c r="D152" s="82"/>
      <c r="E152" s="50">
        <v>5</v>
      </c>
      <c r="F152" s="50">
        <v>6</v>
      </c>
      <c r="G152" s="50">
        <v>7</v>
      </c>
      <c r="H152" s="50">
        <v>8</v>
      </c>
      <c r="I152" s="50">
        <v>9</v>
      </c>
      <c r="J152" s="50">
        <v>10</v>
      </c>
      <c r="K152" s="50" t="s">
        <v>458</v>
      </c>
    </row>
    <row r="153" spans="1:11" x14ac:dyDescent="0.25">
      <c r="A153" s="6">
        <v>5105</v>
      </c>
      <c r="B153" s="7">
        <v>791100</v>
      </c>
      <c r="C153" s="8" t="s">
        <v>126</v>
      </c>
      <c r="D153" s="79"/>
      <c r="E153" s="22"/>
      <c r="F153" s="22"/>
      <c r="G153" s="22"/>
      <c r="H153" s="22"/>
      <c r="I153" s="22"/>
      <c r="J153" s="22"/>
      <c r="K153" s="22"/>
    </row>
    <row r="154" spans="1:11" ht="25.5" x14ac:dyDescent="0.25">
      <c r="A154" s="5">
        <v>5106</v>
      </c>
      <c r="B154" s="3">
        <v>800000</v>
      </c>
      <c r="C154" s="4" t="s">
        <v>127</v>
      </c>
      <c r="D154" s="93">
        <f>D155+D167</f>
        <v>81000000</v>
      </c>
      <c r="E154" s="27">
        <f t="shared" ref="E154:K154" si="9">E155+E162+E169+E172</f>
        <v>81000000</v>
      </c>
      <c r="F154" s="27">
        <f t="shared" si="9"/>
        <v>0</v>
      </c>
      <c r="G154" s="27">
        <f t="shared" si="9"/>
        <v>0</v>
      </c>
      <c r="H154" s="27">
        <f t="shared" si="9"/>
        <v>0</v>
      </c>
      <c r="I154" s="27">
        <f t="shared" si="9"/>
        <v>0</v>
      </c>
      <c r="J154" s="27">
        <f t="shared" si="9"/>
        <v>0</v>
      </c>
      <c r="K154" s="27">
        <f t="shared" si="9"/>
        <v>81000000</v>
      </c>
    </row>
    <row r="155" spans="1:11" ht="25.5" x14ac:dyDescent="0.25">
      <c r="A155" s="5">
        <v>5107</v>
      </c>
      <c r="B155" s="3">
        <v>810000</v>
      </c>
      <c r="C155" s="4" t="s">
        <v>128</v>
      </c>
      <c r="D155" s="93">
        <f>D160</f>
        <v>500000</v>
      </c>
      <c r="E155" s="27">
        <f t="shared" ref="E155:K155" si="10">E156+E158+E160</f>
        <v>500000</v>
      </c>
      <c r="F155" s="27">
        <f t="shared" si="10"/>
        <v>0</v>
      </c>
      <c r="G155" s="27">
        <f t="shared" si="10"/>
        <v>0</v>
      </c>
      <c r="H155" s="27">
        <f t="shared" si="10"/>
        <v>0</v>
      </c>
      <c r="I155" s="27">
        <f t="shared" si="10"/>
        <v>0</v>
      </c>
      <c r="J155" s="27">
        <f t="shared" si="10"/>
        <v>0</v>
      </c>
      <c r="K155" s="27">
        <f t="shared" si="10"/>
        <v>500000</v>
      </c>
    </row>
    <row r="156" spans="1:11" x14ac:dyDescent="0.25">
      <c r="A156" s="5">
        <v>5108</v>
      </c>
      <c r="B156" s="3">
        <v>811000</v>
      </c>
      <c r="C156" s="4" t="s">
        <v>129</v>
      </c>
      <c r="D156" s="78"/>
      <c r="E156" s="22"/>
      <c r="F156" s="22"/>
      <c r="G156" s="22"/>
      <c r="H156" s="22"/>
      <c r="I156" s="22"/>
      <c r="J156" s="22"/>
      <c r="K156" s="22"/>
    </row>
    <row r="157" spans="1:11" x14ac:dyDescent="0.25">
      <c r="A157" s="6">
        <v>5109</v>
      </c>
      <c r="B157" s="7">
        <v>811100</v>
      </c>
      <c r="C157" s="8" t="s">
        <v>130</v>
      </c>
      <c r="D157" s="79"/>
      <c r="E157" s="22"/>
      <c r="F157" s="22"/>
      <c r="G157" s="22"/>
      <c r="H157" s="22"/>
      <c r="I157" s="22"/>
      <c r="J157" s="22"/>
      <c r="K157" s="22"/>
    </row>
    <row r="158" spans="1:11" ht="25.5" x14ac:dyDescent="0.25">
      <c r="A158" s="5">
        <v>5110</v>
      </c>
      <c r="B158" s="3">
        <v>812000</v>
      </c>
      <c r="C158" s="4" t="s">
        <v>131</v>
      </c>
      <c r="D158" s="78"/>
      <c r="E158" s="22"/>
      <c r="F158" s="22"/>
      <c r="G158" s="22"/>
      <c r="H158" s="22"/>
      <c r="I158" s="22"/>
      <c r="J158" s="22"/>
      <c r="K158" s="22"/>
    </row>
    <row r="159" spans="1:11" x14ac:dyDescent="0.25">
      <c r="A159" s="6">
        <v>5111</v>
      </c>
      <c r="B159" s="7">
        <v>812100</v>
      </c>
      <c r="C159" s="8" t="s">
        <v>132</v>
      </c>
      <c r="D159" s="79"/>
      <c r="E159" s="22"/>
      <c r="F159" s="22"/>
      <c r="G159" s="22"/>
      <c r="H159" s="22"/>
      <c r="I159" s="22"/>
      <c r="J159" s="22"/>
      <c r="K159" s="22"/>
    </row>
    <row r="160" spans="1:11" ht="25.5" x14ac:dyDescent="0.25">
      <c r="A160" s="5">
        <v>5112</v>
      </c>
      <c r="B160" s="3">
        <v>813000</v>
      </c>
      <c r="C160" s="4" t="s">
        <v>133</v>
      </c>
      <c r="D160" s="93">
        <f>D161</f>
        <v>500000</v>
      </c>
      <c r="E160" s="32">
        <f t="shared" ref="E160:J160" si="11">E161</f>
        <v>500000</v>
      </c>
      <c r="F160" s="32">
        <f t="shared" si="11"/>
        <v>0</v>
      </c>
      <c r="G160" s="32">
        <f t="shared" si="11"/>
        <v>0</v>
      </c>
      <c r="H160" s="32">
        <f t="shared" si="11"/>
        <v>0</v>
      </c>
      <c r="I160" s="32">
        <f t="shared" si="11"/>
        <v>0</v>
      </c>
      <c r="J160" s="32">
        <f t="shared" si="11"/>
        <v>0</v>
      </c>
      <c r="K160" s="32">
        <f>K161</f>
        <v>500000</v>
      </c>
    </row>
    <row r="161" spans="1:11" x14ac:dyDescent="0.25">
      <c r="A161" s="6">
        <v>5113</v>
      </c>
      <c r="B161" s="7">
        <v>813100</v>
      </c>
      <c r="C161" s="8" t="s">
        <v>134</v>
      </c>
      <c r="D161" s="91">
        <v>500000</v>
      </c>
      <c r="E161" s="26">
        <f>F161+G161+H161+I161+J161+K161</f>
        <v>500000</v>
      </c>
      <c r="F161" s="22"/>
      <c r="G161" s="22"/>
      <c r="H161" s="22"/>
      <c r="I161" s="22"/>
      <c r="J161" s="22"/>
      <c r="K161" s="26">
        <v>500000</v>
      </c>
    </row>
    <row r="162" spans="1:11" ht="25.5" x14ac:dyDescent="0.25">
      <c r="A162" s="5">
        <v>5114</v>
      </c>
      <c r="B162" s="3">
        <v>820000</v>
      </c>
      <c r="C162" s="4" t="s">
        <v>135</v>
      </c>
      <c r="D162" s="78"/>
      <c r="E162" s="27">
        <f t="shared" ref="E162:K162" si="12">E163+E165+E167</f>
        <v>80500000</v>
      </c>
      <c r="F162" s="27">
        <f t="shared" si="12"/>
        <v>0</v>
      </c>
      <c r="G162" s="27">
        <f t="shared" si="12"/>
        <v>0</v>
      </c>
      <c r="H162" s="27">
        <f t="shared" si="12"/>
        <v>0</v>
      </c>
      <c r="I162" s="27">
        <f t="shared" si="12"/>
        <v>0</v>
      </c>
      <c r="J162" s="27">
        <f t="shared" si="12"/>
        <v>0</v>
      </c>
      <c r="K162" s="27">
        <f t="shared" si="12"/>
        <v>80500000</v>
      </c>
    </row>
    <row r="163" spans="1:11" x14ac:dyDescent="0.25">
      <c r="A163" s="5">
        <v>5115</v>
      </c>
      <c r="B163" s="3">
        <v>821000</v>
      </c>
      <c r="C163" s="4" t="s">
        <v>136</v>
      </c>
      <c r="D163" s="78"/>
      <c r="E163" s="22"/>
      <c r="F163" s="22"/>
      <c r="G163" s="22"/>
      <c r="H163" s="22"/>
      <c r="I163" s="22"/>
      <c r="J163" s="22"/>
      <c r="K163" s="22"/>
    </row>
    <row r="164" spans="1:11" x14ac:dyDescent="0.25">
      <c r="A164" s="6">
        <v>5116</v>
      </c>
      <c r="B164" s="7">
        <v>821100</v>
      </c>
      <c r="C164" s="8" t="s">
        <v>137</v>
      </c>
      <c r="D164" s="79"/>
      <c r="E164" s="22"/>
      <c r="F164" s="22"/>
      <c r="G164" s="22"/>
      <c r="H164" s="22"/>
      <c r="I164" s="22"/>
      <c r="J164" s="22"/>
      <c r="K164" s="22"/>
    </row>
    <row r="165" spans="1:11" ht="25.5" x14ac:dyDescent="0.25">
      <c r="A165" s="5">
        <v>5117</v>
      </c>
      <c r="B165" s="3">
        <v>822000</v>
      </c>
      <c r="C165" s="4" t="s">
        <v>138</v>
      </c>
      <c r="D165" s="78"/>
      <c r="E165" s="22"/>
      <c r="F165" s="22"/>
      <c r="G165" s="22"/>
      <c r="H165" s="22"/>
      <c r="I165" s="22"/>
      <c r="J165" s="22"/>
      <c r="K165" s="22"/>
    </row>
    <row r="166" spans="1:11" x14ac:dyDescent="0.25">
      <c r="A166" s="6">
        <v>5118</v>
      </c>
      <c r="B166" s="7">
        <v>822100</v>
      </c>
      <c r="C166" s="8" t="s">
        <v>139</v>
      </c>
      <c r="D166" s="79"/>
      <c r="E166" s="22"/>
      <c r="F166" s="22"/>
      <c r="G166" s="22"/>
      <c r="H166" s="22"/>
      <c r="I166" s="22"/>
      <c r="J166" s="22"/>
      <c r="K166" s="22"/>
    </row>
    <row r="167" spans="1:11" ht="25.5" x14ac:dyDescent="0.25">
      <c r="A167" s="5">
        <v>5119</v>
      </c>
      <c r="B167" s="3">
        <v>823000</v>
      </c>
      <c r="C167" s="4" t="s">
        <v>140</v>
      </c>
      <c r="D167" s="93">
        <f>D168</f>
        <v>80500000</v>
      </c>
      <c r="E167" s="27">
        <f t="shared" ref="E167:K167" si="13">E168</f>
        <v>80500000</v>
      </c>
      <c r="F167" s="27">
        <f t="shared" si="13"/>
        <v>0</v>
      </c>
      <c r="G167" s="27">
        <f t="shared" si="13"/>
        <v>0</v>
      </c>
      <c r="H167" s="27">
        <f t="shared" si="13"/>
        <v>0</v>
      </c>
      <c r="I167" s="27">
        <f t="shared" si="13"/>
        <v>0</v>
      </c>
      <c r="J167" s="27">
        <f t="shared" si="13"/>
        <v>0</v>
      </c>
      <c r="K167" s="27">
        <f t="shared" si="13"/>
        <v>80500000</v>
      </c>
    </row>
    <row r="168" spans="1:11" x14ac:dyDescent="0.25">
      <c r="A168" s="6">
        <v>5120</v>
      </c>
      <c r="B168" s="7">
        <v>823100</v>
      </c>
      <c r="C168" s="8" t="s">
        <v>141</v>
      </c>
      <c r="D168" s="91">
        <v>80500000</v>
      </c>
      <c r="E168" s="26">
        <f>F168+G168+H168+I168+J168+K168</f>
        <v>80500000</v>
      </c>
      <c r="F168" s="26"/>
      <c r="G168" s="26"/>
      <c r="H168" s="26"/>
      <c r="I168" s="26"/>
      <c r="J168" s="26"/>
      <c r="K168" s="42">
        <v>80500000</v>
      </c>
    </row>
    <row r="169" spans="1:11" x14ac:dyDescent="0.25">
      <c r="A169" s="5">
        <v>5121</v>
      </c>
      <c r="B169" s="3">
        <v>830000</v>
      </c>
      <c r="C169" s="4" t="s">
        <v>142</v>
      </c>
      <c r="D169" s="78"/>
      <c r="E169" s="22"/>
      <c r="F169" s="22"/>
      <c r="G169" s="22"/>
      <c r="H169" s="22"/>
      <c r="I169" s="22"/>
      <c r="J169" s="22"/>
      <c r="K169" s="22"/>
    </row>
    <row r="170" spans="1:11" x14ac:dyDescent="0.25">
      <c r="A170" s="5">
        <v>5122</v>
      </c>
      <c r="B170" s="3">
        <v>831000</v>
      </c>
      <c r="C170" s="4" t="s">
        <v>143</v>
      </c>
      <c r="D170" s="78"/>
      <c r="E170" s="22"/>
      <c r="F170" s="22"/>
      <c r="G170" s="22"/>
      <c r="H170" s="22"/>
      <c r="I170" s="22"/>
      <c r="J170" s="22"/>
      <c r="K170" s="22"/>
    </row>
    <row r="171" spans="1:11" x14ac:dyDescent="0.25">
      <c r="A171" s="6">
        <v>5123</v>
      </c>
      <c r="B171" s="7">
        <v>831100</v>
      </c>
      <c r="C171" s="8" t="s">
        <v>144</v>
      </c>
      <c r="D171" s="79"/>
      <c r="E171" s="22"/>
      <c r="F171" s="22"/>
      <c r="G171" s="22"/>
      <c r="H171" s="22"/>
      <c r="I171" s="22"/>
      <c r="J171" s="22"/>
      <c r="K171" s="22"/>
    </row>
    <row r="172" spans="1:11" ht="25.5" x14ac:dyDescent="0.25">
      <c r="A172" s="5">
        <v>5124</v>
      </c>
      <c r="B172" s="3">
        <v>840000</v>
      </c>
      <c r="C172" s="4" t="s">
        <v>145</v>
      </c>
      <c r="D172" s="78"/>
      <c r="E172" s="22"/>
      <c r="F172" s="22"/>
      <c r="G172" s="22"/>
      <c r="H172" s="22"/>
      <c r="I172" s="22"/>
      <c r="J172" s="22"/>
      <c r="K172" s="22"/>
    </row>
    <row r="173" spans="1:11" x14ac:dyDescent="0.25">
      <c r="A173" s="5">
        <v>5125</v>
      </c>
      <c r="B173" s="3">
        <v>841000</v>
      </c>
      <c r="C173" s="4" t="s">
        <v>146</v>
      </c>
      <c r="D173" s="78"/>
      <c r="E173" s="22"/>
      <c r="F173" s="22"/>
      <c r="G173" s="22"/>
      <c r="H173" s="22"/>
      <c r="I173" s="22"/>
      <c r="J173" s="22"/>
      <c r="K173" s="22"/>
    </row>
    <row r="174" spans="1:11" x14ac:dyDescent="0.25">
      <c r="A174" s="6">
        <v>5126</v>
      </c>
      <c r="B174" s="7">
        <v>841100</v>
      </c>
      <c r="C174" s="8" t="s">
        <v>147</v>
      </c>
      <c r="D174" s="79"/>
      <c r="E174" s="22"/>
      <c r="F174" s="22"/>
      <c r="G174" s="22"/>
      <c r="H174" s="22"/>
      <c r="I174" s="22"/>
      <c r="J174" s="22"/>
      <c r="K174" s="22"/>
    </row>
    <row r="175" spans="1:11" ht="25.5" x14ac:dyDescent="0.25">
      <c r="A175" s="5">
        <v>5127</v>
      </c>
      <c r="B175" s="3">
        <v>842000</v>
      </c>
      <c r="C175" s="4" t="s">
        <v>148</v>
      </c>
      <c r="D175" s="78"/>
      <c r="E175" s="22"/>
      <c r="F175" s="22"/>
      <c r="G175" s="22"/>
      <c r="H175" s="22"/>
      <c r="I175" s="22"/>
      <c r="J175" s="22"/>
      <c r="K175" s="22"/>
    </row>
    <row r="176" spans="1:11" ht="15" hidden="1" customHeight="1" x14ac:dyDescent="0.25">
      <c r="A176" s="132" t="s">
        <v>3</v>
      </c>
      <c r="B176" s="133" t="s">
        <v>4</v>
      </c>
      <c r="C176" s="134" t="s">
        <v>5</v>
      </c>
      <c r="D176" s="80"/>
      <c r="E176" s="135" t="s">
        <v>6</v>
      </c>
      <c r="F176" s="136"/>
      <c r="G176" s="136"/>
      <c r="H176" s="136"/>
      <c r="I176" s="136"/>
      <c r="J176" s="136"/>
      <c r="K176" s="137"/>
    </row>
    <row r="177" spans="1:11" ht="15" hidden="1" customHeight="1" x14ac:dyDescent="0.25">
      <c r="A177" s="132"/>
      <c r="B177" s="133"/>
      <c r="C177" s="134"/>
      <c r="D177" s="81"/>
      <c r="E177" s="138" t="s">
        <v>7</v>
      </c>
      <c r="F177" s="135" t="s">
        <v>8</v>
      </c>
      <c r="G177" s="136"/>
      <c r="H177" s="136"/>
      <c r="I177" s="139"/>
      <c r="J177" s="140" t="s">
        <v>9</v>
      </c>
      <c r="K177" s="141" t="s">
        <v>10</v>
      </c>
    </row>
    <row r="178" spans="1:11" ht="30" hidden="1" customHeight="1" x14ac:dyDescent="0.25">
      <c r="A178" s="132"/>
      <c r="B178" s="133"/>
      <c r="C178" s="134"/>
      <c r="D178" s="81"/>
      <c r="E178" s="138"/>
      <c r="F178" s="49" t="s">
        <v>11</v>
      </c>
      <c r="G178" s="53" t="s">
        <v>12</v>
      </c>
      <c r="H178" s="49" t="s">
        <v>13</v>
      </c>
      <c r="I178" s="49" t="s">
        <v>14</v>
      </c>
      <c r="J178" s="140"/>
      <c r="K178" s="141"/>
    </row>
    <row r="179" spans="1:11" hidden="1" x14ac:dyDescent="0.25">
      <c r="A179" s="9" t="s">
        <v>24</v>
      </c>
      <c r="B179" s="50" t="s">
        <v>25</v>
      </c>
      <c r="C179" s="50" t="s">
        <v>26</v>
      </c>
      <c r="D179" s="82"/>
      <c r="E179" s="50">
        <v>5</v>
      </c>
      <c r="F179" s="50">
        <v>6</v>
      </c>
      <c r="G179" s="50">
        <v>7</v>
      </c>
      <c r="H179" s="50">
        <v>8</v>
      </c>
      <c r="I179" s="50">
        <v>9</v>
      </c>
      <c r="J179" s="50">
        <v>10</v>
      </c>
      <c r="K179" s="50" t="s">
        <v>458</v>
      </c>
    </row>
    <row r="180" spans="1:11" hidden="1" x14ac:dyDescent="0.25">
      <c r="A180" s="6">
        <v>5128</v>
      </c>
      <c r="B180" s="7">
        <v>842100</v>
      </c>
      <c r="C180" s="8" t="s">
        <v>149</v>
      </c>
      <c r="D180" s="79"/>
      <c r="E180" s="22"/>
      <c r="F180" s="22"/>
      <c r="G180" s="22"/>
      <c r="H180" s="22"/>
      <c r="I180" s="22"/>
      <c r="J180" s="22"/>
      <c r="K180" s="22"/>
    </row>
    <row r="181" spans="1:11" hidden="1" x14ac:dyDescent="0.25">
      <c r="A181" s="5">
        <v>5129</v>
      </c>
      <c r="B181" s="3">
        <v>843000</v>
      </c>
      <c r="C181" s="4" t="s">
        <v>150</v>
      </c>
      <c r="D181" s="78"/>
      <c r="E181" s="22"/>
      <c r="F181" s="22"/>
      <c r="G181" s="22"/>
      <c r="H181" s="22"/>
      <c r="I181" s="22"/>
      <c r="J181" s="22"/>
      <c r="K181" s="22"/>
    </row>
    <row r="182" spans="1:11" hidden="1" x14ac:dyDescent="0.25">
      <c r="A182" s="6">
        <v>5130</v>
      </c>
      <c r="B182" s="7">
        <v>843100</v>
      </c>
      <c r="C182" s="8" t="s">
        <v>151</v>
      </c>
      <c r="D182" s="79"/>
      <c r="E182" s="22"/>
      <c r="F182" s="22"/>
      <c r="G182" s="22"/>
      <c r="H182" s="22"/>
      <c r="I182" s="22"/>
      <c r="J182" s="22"/>
      <c r="K182" s="22"/>
    </row>
    <row r="183" spans="1:11" ht="25.5" hidden="1" x14ac:dyDescent="0.25">
      <c r="A183" s="5">
        <v>5131</v>
      </c>
      <c r="B183" s="3">
        <v>900000</v>
      </c>
      <c r="C183" s="4" t="s">
        <v>152</v>
      </c>
      <c r="D183" s="78"/>
      <c r="E183" s="4">
        <f t="shared" ref="E183:K183" si="14">E184+E195</f>
        <v>0</v>
      </c>
      <c r="F183" s="4">
        <f t="shared" si="14"/>
        <v>0</v>
      </c>
      <c r="G183" s="4">
        <f t="shared" si="14"/>
        <v>0</v>
      </c>
      <c r="H183" s="4">
        <f t="shared" si="14"/>
        <v>0</v>
      </c>
      <c r="I183" s="4">
        <f t="shared" si="14"/>
        <v>0</v>
      </c>
      <c r="J183" s="4">
        <f t="shared" si="14"/>
        <v>0</v>
      </c>
      <c r="K183" s="4">
        <f t="shared" si="14"/>
        <v>0</v>
      </c>
    </row>
    <row r="184" spans="1:11" hidden="1" x14ac:dyDescent="0.25">
      <c r="A184" s="5">
        <v>5132</v>
      </c>
      <c r="B184" s="3">
        <v>910000</v>
      </c>
      <c r="C184" s="4" t="s">
        <v>153</v>
      </c>
      <c r="D184" s="78"/>
      <c r="E184" s="4">
        <f t="shared" ref="E184:K184" si="15">E185+E195</f>
        <v>0</v>
      </c>
      <c r="F184" s="4">
        <f t="shared" si="15"/>
        <v>0</v>
      </c>
      <c r="G184" s="4">
        <f t="shared" si="15"/>
        <v>0</v>
      </c>
      <c r="H184" s="4">
        <f t="shared" si="15"/>
        <v>0</v>
      </c>
      <c r="I184" s="4">
        <f t="shared" si="15"/>
        <v>0</v>
      </c>
      <c r="J184" s="4">
        <f t="shared" si="15"/>
        <v>0</v>
      </c>
      <c r="K184" s="4">
        <f t="shared" si="15"/>
        <v>0</v>
      </c>
    </row>
    <row r="185" spans="1:11" ht="25.5" hidden="1" x14ac:dyDescent="0.25">
      <c r="A185" s="5">
        <v>5133</v>
      </c>
      <c r="B185" s="3">
        <v>911000</v>
      </c>
      <c r="C185" s="4" t="s">
        <v>154</v>
      </c>
      <c r="D185" s="78"/>
      <c r="E185" s="22"/>
      <c r="F185" s="22"/>
      <c r="G185" s="22"/>
      <c r="H185" s="22"/>
      <c r="I185" s="22"/>
      <c r="J185" s="22"/>
      <c r="K185" s="22"/>
    </row>
    <row r="186" spans="1:11" ht="25.5" hidden="1" x14ac:dyDescent="0.25">
      <c r="A186" s="6">
        <v>5134</v>
      </c>
      <c r="B186" s="7">
        <v>911100</v>
      </c>
      <c r="C186" s="8" t="s">
        <v>155</v>
      </c>
      <c r="D186" s="79"/>
      <c r="E186" s="22"/>
      <c r="F186" s="22"/>
      <c r="G186" s="22"/>
      <c r="H186" s="22"/>
      <c r="I186" s="22"/>
      <c r="J186" s="22"/>
      <c r="K186" s="22"/>
    </row>
    <row r="187" spans="1:11" ht="25.5" hidden="1" x14ac:dyDescent="0.25">
      <c r="A187" s="6">
        <v>5135</v>
      </c>
      <c r="B187" s="7">
        <v>911200</v>
      </c>
      <c r="C187" s="8" t="s">
        <v>156</v>
      </c>
      <c r="D187" s="79"/>
      <c r="E187" s="22"/>
      <c r="F187" s="22"/>
      <c r="G187" s="22"/>
      <c r="H187" s="22"/>
      <c r="I187" s="22"/>
      <c r="J187" s="22"/>
      <c r="K187" s="22"/>
    </row>
    <row r="188" spans="1:11" ht="25.5" hidden="1" x14ac:dyDescent="0.25">
      <c r="A188" s="6">
        <v>5136</v>
      </c>
      <c r="B188" s="7">
        <v>911300</v>
      </c>
      <c r="C188" s="8" t="s">
        <v>157</v>
      </c>
      <c r="D188" s="79"/>
      <c r="E188" s="22"/>
      <c r="F188" s="22"/>
      <c r="G188" s="22"/>
      <c r="H188" s="22"/>
      <c r="I188" s="22"/>
      <c r="J188" s="22"/>
      <c r="K188" s="22"/>
    </row>
    <row r="189" spans="1:11" ht="25.5" hidden="1" x14ac:dyDescent="0.25">
      <c r="A189" s="6">
        <v>5137</v>
      </c>
      <c r="B189" s="7">
        <v>911400</v>
      </c>
      <c r="C189" s="8" t="s">
        <v>158</v>
      </c>
      <c r="D189" s="79"/>
      <c r="E189" s="22"/>
      <c r="F189" s="22"/>
      <c r="G189" s="22"/>
      <c r="H189" s="22"/>
      <c r="I189" s="22"/>
      <c r="J189" s="22"/>
      <c r="K189" s="22"/>
    </row>
    <row r="190" spans="1:11" ht="25.5" hidden="1" x14ac:dyDescent="0.25">
      <c r="A190" s="6">
        <v>5138</v>
      </c>
      <c r="B190" s="7">
        <v>911500</v>
      </c>
      <c r="C190" s="8" t="s">
        <v>159</v>
      </c>
      <c r="D190" s="79"/>
      <c r="E190" s="22"/>
      <c r="F190" s="22"/>
      <c r="G190" s="22"/>
      <c r="H190" s="22"/>
      <c r="I190" s="22"/>
      <c r="J190" s="22"/>
      <c r="K190" s="22"/>
    </row>
    <row r="191" spans="1:11" ht="25.5" hidden="1" x14ac:dyDescent="0.25">
      <c r="A191" s="6">
        <v>5139</v>
      </c>
      <c r="B191" s="7">
        <v>911600</v>
      </c>
      <c r="C191" s="8" t="s">
        <v>160</v>
      </c>
      <c r="D191" s="79"/>
      <c r="E191" s="22"/>
      <c r="F191" s="22"/>
      <c r="G191" s="22"/>
      <c r="H191" s="22"/>
      <c r="I191" s="22"/>
      <c r="J191" s="22"/>
      <c r="K191" s="22"/>
    </row>
    <row r="192" spans="1:11" hidden="1" x14ac:dyDescent="0.25">
      <c r="A192" s="6">
        <v>5140</v>
      </c>
      <c r="B192" s="7">
        <v>911700</v>
      </c>
      <c r="C192" s="8" t="s">
        <v>161</v>
      </c>
      <c r="D192" s="79"/>
      <c r="E192" s="22"/>
      <c r="F192" s="22"/>
      <c r="G192" s="22"/>
      <c r="H192" s="22"/>
      <c r="I192" s="22"/>
      <c r="J192" s="22"/>
      <c r="K192" s="22"/>
    </row>
    <row r="193" spans="1:11" hidden="1" x14ac:dyDescent="0.25">
      <c r="A193" s="6">
        <v>5141</v>
      </c>
      <c r="B193" s="7">
        <v>911800</v>
      </c>
      <c r="C193" s="8" t="s">
        <v>162</v>
      </c>
      <c r="D193" s="79"/>
      <c r="E193" s="22"/>
      <c r="F193" s="22"/>
      <c r="G193" s="22"/>
      <c r="H193" s="22"/>
      <c r="I193" s="22"/>
      <c r="J193" s="22"/>
      <c r="K193" s="22"/>
    </row>
    <row r="194" spans="1:11" hidden="1" x14ac:dyDescent="0.25">
      <c r="A194" s="6">
        <v>5142</v>
      </c>
      <c r="B194" s="7">
        <v>911900</v>
      </c>
      <c r="C194" s="8" t="s">
        <v>163</v>
      </c>
      <c r="D194" s="79"/>
      <c r="E194" s="22"/>
      <c r="F194" s="22"/>
      <c r="G194" s="22"/>
      <c r="H194" s="22"/>
      <c r="I194" s="22"/>
      <c r="J194" s="22"/>
      <c r="K194" s="22"/>
    </row>
    <row r="195" spans="1:11" ht="25.5" hidden="1" x14ac:dyDescent="0.25">
      <c r="A195" s="5">
        <v>5143</v>
      </c>
      <c r="B195" s="3">
        <v>912000</v>
      </c>
      <c r="C195" s="4" t="s">
        <v>164</v>
      </c>
      <c r="D195" s="78"/>
      <c r="E195" s="22"/>
      <c r="F195" s="22"/>
      <c r="G195" s="22"/>
      <c r="H195" s="22"/>
      <c r="I195" s="22"/>
      <c r="J195" s="22"/>
      <c r="K195" s="22"/>
    </row>
    <row r="196" spans="1:11" ht="38.25" hidden="1" x14ac:dyDescent="0.25">
      <c r="A196" s="6">
        <v>5144</v>
      </c>
      <c r="B196" s="7">
        <v>912100</v>
      </c>
      <c r="C196" s="8" t="s">
        <v>165</v>
      </c>
      <c r="D196" s="79"/>
      <c r="E196" s="22"/>
      <c r="F196" s="22"/>
      <c r="G196" s="22"/>
      <c r="H196" s="22"/>
      <c r="I196" s="22"/>
      <c r="J196" s="22"/>
      <c r="K196" s="22"/>
    </row>
    <row r="197" spans="1:11" hidden="1" x14ac:dyDescent="0.25">
      <c r="A197" s="6">
        <v>5145</v>
      </c>
      <c r="B197" s="7">
        <v>912200</v>
      </c>
      <c r="C197" s="8" t="s">
        <v>166</v>
      </c>
      <c r="D197" s="79"/>
      <c r="E197" s="22"/>
      <c r="F197" s="22"/>
      <c r="G197" s="22"/>
      <c r="H197" s="22"/>
      <c r="I197" s="22"/>
      <c r="J197" s="22"/>
      <c r="K197" s="22"/>
    </row>
    <row r="198" spans="1:11" ht="25.5" hidden="1" x14ac:dyDescent="0.25">
      <c r="A198" s="6">
        <v>5146</v>
      </c>
      <c r="B198" s="7">
        <v>912300</v>
      </c>
      <c r="C198" s="8" t="s">
        <v>167</v>
      </c>
      <c r="D198" s="79"/>
      <c r="E198" s="22"/>
      <c r="F198" s="22"/>
      <c r="G198" s="22"/>
      <c r="H198" s="22"/>
      <c r="I198" s="22"/>
      <c r="J198" s="22"/>
      <c r="K198" s="22"/>
    </row>
    <row r="199" spans="1:11" ht="25.5" hidden="1" x14ac:dyDescent="0.25">
      <c r="A199" s="6">
        <v>5147</v>
      </c>
      <c r="B199" s="7">
        <v>912400</v>
      </c>
      <c r="C199" s="8" t="s">
        <v>168</v>
      </c>
      <c r="D199" s="79"/>
      <c r="E199" s="22"/>
      <c r="F199" s="22"/>
      <c r="G199" s="22"/>
      <c r="H199" s="22"/>
      <c r="I199" s="22"/>
      <c r="J199" s="22"/>
      <c r="K199" s="22"/>
    </row>
    <row r="200" spans="1:11" ht="25.5" hidden="1" x14ac:dyDescent="0.25">
      <c r="A200" s="6">
        <v>5148</v>
      </c>
      <c r="B200" s="7">
        <v>912500</v>
      </c>
      <c r="C200" s="8" t="s">
        <v>169</v>
      </c>
      <c r="D200" s="79"/>
      <c r="E200" s="22"/>
      <c r="F200" s="22"/>
      <c r="G200" s="22"/>
      <c r="H200" s="22"/>
      <c r="I200" s="22"/>
      <c r="J200" s="22"/>
      <c r="K200" s="22"/>
    </row>
    <row r="201" spans="1:11" hidden="1" x14ac:dyDescent="0.25">
      <c r="A201" s="6">
        <v>5149</v>
      </c>
      <c r="B201" s="7">
        <v>912600</v>
      </c>
      <c r="C201" s="8" t="s">
        <v>170</v>
      </c>
      <c r="D201" s="79"/>
      <c r="E201" s="22"/>
      <c r="F201" s="22"/>
      <c r="G201" s="22"/>
      <c r="H201" s="22"/>
      <c r="I201" s="22"/>
      <c r="J201" s="22"/>
      <c r="K201" s="22"/>
    </row>
    <row r="202" spans="1:11" ht="15" hidden="1" customHeight="1" x14ac:dyDescent="0.25">
      <c r="A202" s="132" t="s">
        <v>3</v>
      </c>
      <c r="B202" s="133" t="s">
        <v>4</v>
      </c>
      <c r="C202" s="134" t="s">
        <v>5</v>
      </c>
      <c r="D202" s="80"/>
      <c r="E202" s="135" t="s">
        <v>6</v>
      </c>
      <c r="F202" s="136"/>
      <c r="G202" s="136"/>
      <c r="H202" s="136"/>
      <c r="I202" s="136"/>
      <c r="J202" s="136"/>
      <c r="K202" s="137"/>
    </row>
    <row r="203" spans="1:11" ht="15" hidden="1" customHeight="1" x14ac:dyDescent="0.25">
      <c r="A203" s="132"/>
      <c r="B203" s="133"/>
      <c r="C203" s="134"/>
      <c r="D203" s="81"/>
      <c r="E203" s="138" t="s">
        <v>7</v>
      </c>
      <c r="F203" s="135" t="s">
        <v>8</v>
      </c>
      <c r="G203" s="136"/>
      <c r="H203" s="136"/>
      <c r="I203" s="139"/>
      <c r="J203" s="140" t="s">
        <v>9</v>
      </c>
      <c r="K203" s="141" t="s">
        <v>10</v>
      </c>
    </row>
    <row r="204" spans="1:11" ht="30" hidden="1" customHeight="1" x14ac:dyDescent="0.25">
      <c r="A204" s="132"/>
      <c r="B204" s="133"/>
      <c r="C204" s="134"/>
      <c r="D204" s="81"/>
      <c r="E204" s="138"/>
      <c r="F204" s="49" t="s">
        <v>11</v>
      </c>
      <c r="G204" s="53" t="s">
        <v>12</v>
      </c>
      <c r="H204" s="49" t="s">
        <v>13</v>
      </c>
      <c r="I204" s="49" t="s">
        <v>14</v>
      </c>
      <c r="J204" s="140"/>
      <c r="K204" s="141"/>
    </row>
    <row r="205" spans="1:11" hidden="1" x14ac:dyDescent="0.25">
      <c r="A205" s="9" t="s">
        <v>24</v>
      </c>
      <c r="B205" s="50" t="s">
        <v>25</v>
      </c>
      <c r="C205" s="50" t="s">
        <v>26</v>
      </c>
      <c r="D205" s="82"/>
      <c r="E205" s="50">
        <v>5</v>
      </c>
      <c r="F205" s="50">
        <v>6</v>
      </c>
      <c r="G205" s="50">
        <v>7</v>
      </c>
      <c r="H205" s="50">
        <v>8</v>
      </c>
      <c r="I205" s="50">
        <v>9</v>
      </c>
      <c r="J205" s="50">
        <v>10</v>
      </c>
      <c r="K205" s="50" t="s">
        <v>458</v>
      </c>
    </row>
    <row r="206" spans="1:11" hidden="1" x14ac:dyDescent="0.25">
      <c r="A206" s="6">
        <v>5150</v>
      </c>
      <c r="B206" s="7">
        <v>912900</v>
      </c>
      <c r="C206" s="8" t="s">
        <v>171</v>
      </c>
      <c r="D206" s="79"/>
      <c r="E206" s="22"/>
      <c r="F206" s="22"/>
      <c r="G206" s="22"/>
      <c r="H206" s="22"/>
      <c r="I206" s="22"/>
      <c r="J206" s="22"/>
      <c r="K206" s="22"/>
    </row>
    <row r="207" spans="1:11" ht="25.5" hidden="1" x14ac:dyDescent="0.25">
      <c r="A207" s="5">
        <v>5151</v>
      </c>
      <c r="B207" s="3">
        <v>920000</v>
      </c>
      <c r="C207" s="4" t="s">
        <v>172</v>
      </c>
      <c r="D207" s="78"/>
      <c r="E207" s="22"/>
      <c r="F207" s="22"/>
      <c r="G207" s="22"/>
      <c r="H207" s="22"/>
      <c r="I207" s="22"/>
      <c r="J207" s="22"/>
      <c r="K207" s="22"/>
    </row>
    <row r="208" spans="1:11" ht="25.5" hidden="1" x14ac:dyDescent="0.25">
      <c r="A208" s="5">
        <v>5152</v>
      </c>
      <c r="B208" s="3">
        <v>921000</v>
      </c>
      <c r="C208" s="4" t="s">
        <v>173</v>
      </c>
      <c r="D208" s="78"/>
      <c r="E208" s="22"/>
      <c r="F208" s="22"/>
      <c r="G208" s="22"/>
      <c r="H208" s="22"/>
      <c r="I208" s="22"/>
      <c r="J208" s="22"/>
      <c r="K208" s="22"/>
    </row>
    <row r="209" spans="1:11" ht="25.5" hidden="1" x14ac:dyDescent="0.25">
      <c r="A209" s="6">
        <v>5153</v>
      </c>
      <c r="B209" s="7">
        <v>921100</v>
      </c>
      <c r="C209" s="8" t="s">
        <v>174</v>
      </c>
      <c r="D209" s="79"/>
      <c r="E209" s="22"/>
      <c r="F209" s="22"/>
      <c r="G209" s="22"/>
      <c r="H209" s="22"/>
      <c r="I209" s="22"/>
      <c r="J209" s="22"/>
      <c r="K209" s="22"/>
    </row>
    <row r="210" spans="1:11" ht="25.5" hidden="1" x14ac:dyDescent="0.25">
      <c r="A210" s="6">
        <v>5154</v>
      </c>
      <c r="B210" s="7">
        <v>921200</v>
      </c>
      <c r="C210" s="8" t="s">
        <v>175</v>
      </c>
      <c r="D210" s="79"/>
      <c r="E210" s="22"/>
      <c r="F210" s="22"/>
      <c r="G210" s="22"/>
      <c r="H210" s="22"/>
      <c r="I210" s="22"/>
      <c r="J210" s="22"/>
      <c r="K210" s="22"/>
    </row>
    <row r="211" spans="1:11" ht="25.5" hidden="1" x14ac:dyDescent="0.25">
      <c r="A211" s="6">
        <v>5155</v>
      </c>
      <c r="B211" s="7">
        <v>921300</v>
      </c>
      <c r="C211" s="8" t="s">
        <v>176</v>
      </c>
      <c r="D211" s="79"/>
      <c r="E211" s="22"/>
      <c r="F211" s="22"/>
      <c r="G211" s="22"/>
      <c r="H211" s="22"/>
      <c r="I211" s="22"/>
      <c r="J211" s="22"/>
      <c r="K211" s="22"/>
    </row>
    <row r="212" spans="1:11" ht="25.5" hidden="1" x14ac:dyDescent="0.25">
      <c r="A212" s="6">
        <v>5156</v>
      </c>
      <c r="B212" s="7">
        <v>921400</v>
      </c>
      <c r="C212" s="8" t="s">
        <v>177</v>
      </c>
      <c r="D212" s="79"/>
      <c r="E212" s="22"/>
      <c r="F212" s="22"/>
      <c r="G212" s="22"/>
      <c r="H212" s="22"/>
      <c r="I212" s="22"/>
      <c r="J212" s="22"/>
      <c r="K212" s="22"/>
    </row>
    <row r="213" spans="1:11" ht="25.5" hidden="1" x14ac:dyDescent="0.25">
      <c r="A213" s="6">
        <v>5157</v>
      </c>
      <c r="B213" s="7">
        <v>921500</v>
      </c>
      <c r="C213" s="8" t="s">
        <v>178</v>
      </c>
      <c r="D213" s="79"/>
      <c r="E213" s="22"/>
      <c r="F213" s="22"/>
      <c r="G213" s="22"/>
      <c r="H213" s="22"/>
      <c r="I213" s="22"/>
      <c r="J213" s="22"/>
      <c r="K213" s="22"/>
    </row>
    <row r="214" spans="1:11" ht="25.5" hidden="1" x14ac:dyDescent="0.25">
      <c r="A214" s="6">
        <v>5158</v>
      </c>
      <c r="B214" s="7">
        <v>921600</v>
      </c>
      <c r="C214" s="8" t="s">
        <v>179</v>
      </c>
      <c r="D214" s="79"/>
      <c r="E214" s="22"/>
      <c r="F214" s="22"/>
      <c r="G214" s="22"/>
      <c r="H214" s="22"/>
      <c r="I214" s="22"/>
      <c r="J214" s="22"/>
      <c r="K214" s="22"/>
    </row>
    <row r="215" spans="1:11" ht="25.5" hidden="1" x14ac:dyDescent="0.25">
      <c r="A215" s="6">
        <v>5159</v>
      </c>
      <c r="B215" s="7">
        <v>921700</v>
      </c>
      <c r="C215" s="8" t="s">
        <v>180</v>
      </c>
      <c r="D215" s="79"/>
      <c r="E215" s="22"/>
      <c r="F215" s="22"/>
      <c r="G215" s="22"/>
      <c r="H215" s="22"/>
      <c r="I215" s="22"/>
      <c r="J215" s="22"/>
      <c r="K215" s="22"/>
    </row>
    <row r="216" spans="1:11" ht="38.25" hidden="1" x14ac:dyDescent="0.25">
      <c r="A216" s="6">
        <v>5160</v>
      </c>
      <c r="B216" s="7">
        <v>921800</v>
      </c>
      <c r="C216" s="8" t="s">
        <v>181</v>
      </c>
      <c r="D216" s="79"/>
      <c r="E216" s="22"/>
      <c r="F216" s="22"/>
      <c r="G216" s="22"/>
      <c r="H216" s="22"/>
      <c r="I216" s="22"/>
      <c r="J216" s="22"/>
      <c r="K216" s="22"/>
    </row>
    <row r="217" spans="1:11" ht="25.5" hidden="1" x14ac:dyDescent="0.25">
      <c r="A217" s="6">
        <v>5161</v>
      </c>
      <c r="B217" s="7">
        <v>921900</v>
      </c>
      <c r="C217" s="8" t="s">
        <v>182</v>
      </c>
      <c r="D217" s="79"/>
      <c r="E217" s="22"/>
      <c r="F217" s="22"/>
      <c r="G217" s="22"/>
      <c r="H217" s="22"/>
      <c r="I217" s="22"/>
      <c r="J217" s="22"/>
      <c r="K217" s="22"/>
    </row>
    <row r="218" spans="1:11" ht="25.5" hidden="1" x14ac:dyDescent="0.25">
      <c r="A218" s="5">
        <v>5162</v>
      </c>
      <c r="B218" s="3">
        <v>922000</v>
      </c>
      <c r="C218" s="4" t="s">
        <v>183</v>
      </c>
      <c r="D218" s="78"/>
      <c r="E218" s="22"/>
      <c r="F218" s="22"/>
      <c r="G218" s="22"/>
      <c r="H218" s="22"/>
      <c r="I218" s="22"/>
      <c r="J218" s="22"/>
      <c r="K218" s="22"/>
    </row>
    <row r="219" spans="1:11" ht="25.5" hidden="1" x14ac:dyDescent="0.25">
      <c r="A219" s="6">
        <v>5163</v>
      </c>
      <c r="B219" s="7">
        <v>922100</v>
      </c>
      <c r="C219" s="8" t="s">
        <v>184</v>
      </c>
      <c r="D219" s="79"/>
      <c r="E219" s="22"/>
      <c r="F219" s="22"/>
      <c r="G219" s="22"/>
      <c r="H219" s="22"/>
      <c r="I219" s="22"/>
      <c r="J219" s="22"/>
      <c r="K219" s="22"/>
    </row>
    <row r="220" spans="1:11" ht="25.5" hidden="1" x14ac:dyDescent="0.25">
      <c r="A220" s="6">
        <v>5164</v>
      </c>
      <c r="B220" s="7">
        <v>922200</v>
      </c>
      <c r="C220" s="8" t="s">
        <v>185</v>
      </c>
      <c r="D220" s="79"/>
      <c r="E220" s="22"/>
      <c r="F220" s="22"/>
      <c r="G220" s="22"/>
      <c r="H220" s="22"/>
      <c r="I220" s="22"/>
      <c r="J220" s="22"/>
      <c r="K220" s="22"/>
    </row>
    <row r="221" spans="1:11" ht="25.5" hidden="1" x14ac:dyDescent="0.25">
      <c r="A221" s="6">
        <v>5165</v>
      </c>
      <c r="B221" s="7">
        <v>922300</v>
      </c>
      <c r="C221" s="8" t="s">
        <v>186</v>
      </c>
      <c r="D221" s="79"/>
      <c r="E221" s="22"/>
      <c r="F221" s="22"/>
      <c r="G221" s="22"/>
      <c r="H221" s="22"/>
      <c r="I221" s="22"/>
      <c r="J221" s="22"/>
      <c r="K221" s="22"/>
    </row>
    <row r="222" spans="1:11" ht="25.5" hidden="1" x14ac:dyDescent="0.25">
      <c r="A222" s="6">
        <v>5166</v>
      </c>
      <c r="B222" s="7">
        <v>922400</v>
      </c>
      <c r="C222" s="8" t="s">
        <v>187</v>
      </c>
      <c r="D222" s="79"/>
      <c r="E222" s="22"/>
      <c r="F222" s="22"/>
      <c r="G222" s="22"/>
      <c r="H222" s="22"/>
      <c r="I222" s="22"/>
      <c r="J222" s="22"/>
      <c r="K222" s="22"/>
    </row>
    <row r="223" spans="1:11" ht="25.5" hidden="1" x14ac:dyDescent="0.25">
      <c r="A223" s="6">
        <v>5167</v>
      </c>
      <c r="B223" s="7">
        <v>922500</v>
      </c>
      <c r="C223" s="8" t="s">
        <v>188</v>
      </c>
      <c r="D223" s="79"/>
      <c r="E223" s="22"/>
      <c r="F223" s="22"/>
      <c r="G223" s="22"/>
      <c r="H223" s="22"/>
      <c r="I223" s="22"/>
      <c r="J223" s="22"/>
      <c r="K223" s="22"/>
    </row>
    <row r="224" spans="1:11" ht="15" hidden="1" customHeight="1" x14ac:dyDescent="0.25">
      <c r="A224" s="132" t="s">
        <v>3</v>
      </c>
      <c r="B224" s="133" t="s">
        <v>4</v>
      </c>
      <c r="C224" s="134" t="s">
        <v>5</v>
      </c>
      <c r="D224" s="80"/>
      <c r="E224" s="135" t="s">
        <v>6</v>
      </c>
      <c r="F224" s="136"/>
      <c r="G224" s="136"/>
      <c r="H224" s="136"/>
      <c r="I224" s="136"/>
      <c r="J224" s="136"/>
      <c r="K224" s="137"/>
    </row>
    <row r="225" spans="1:11" ht="15" hidden="1" customHeight="1" x14ac:dyDescent="0.25">
      <c r="A225" s="132"/>
      <c r="B225" s="133"/>
      <c r="C225" s="134"/>
      <c r="D225" s="81"/>
      <c r="E225" s="138" t="s">
        <v>479</v>
      </c>
      <c r="F225" s="135" t="s">
        <v>8</v>
      </c>
      <c r="G225" s="136"/>
      <c r="H225" s="136"/>
      <c r="I225" s="139"/>
      <c r="J225" s="140" t="s">
        <v>9</v>
      </c>
      <c r="K225" s="141" t="s">
        <v>10</v>
      </c>
    </row>
    <row r="226" spans="1:11" ht="30" hidden="1" customHeight="1" x14ac:dyDescent="0.25">
      <c r="A226" s="132"/>
      <c r="B226" s="133"/>
      <c r="C226" s="134"/>
      <c r="D226" s="81"/>
      <c r="E226" s="138"/>
      <c r="F226" s="49" t="s">
        <v>11</v>
      </c>
      <c r="G226" s="53" t="s">
        <v>12</v>
      </c>
      <c r="H226" s="49" t="s">
        <v>13</v>
      </c>
      <c r="I226" s="49" t="s">
        <v>14</v>
      </c>
      <c r="J226" s="140"/>
      <c r="K226" s="141"/>
    </row>
    <row r="227" spans="1:11" hidden="1" x14ac:dyDescent="0.25">
      <c r="A227" s="9" t="s">
        <v>24</v>
      </c>
      <c r="B227" s="50" t="s">
        <v>25</v>
      </c>
      <c r="C227" s="50" t="s">
        <v>26</v>
      </c>
      <c r="D227" s="82"/>
      <c r="E227" s="50">
        <v>5</v>
      </c>
      <c r="F227" s="50">
        <v>6</v>
      </c>
      <c r="G227" s="50">
        <v>7</v>
      </c>
      <c r="H227" s="50">
        <v>8</v>
      </c>
      <c r="I227" s="50">
        <v>9</v>
      </c>
      <c r="J227" s="50">
        <v>10</v>
      </c>
      <c r="K227" s="50" t="s">
        <v>458</v>
      </c>
    </row>
    <row r="228" spans="1:11" ht="25.5" hidden="1" x14ac:dyDescent="0.25">
      <c r="A228" s="6">
        <v>5168</v>
      </c>
      <c r="B228" s="7">
        <v>922600</v>
      </c>
      <c r="C228" s="8" t="s">
        <v>189</v>
      </c>
      <c r="D228" s="79"/>
      <c r="E228" s="22"/>
      <c r="F228" s="22"/>
      <c r="G228" s="22"/>
      <c r="H228" s="22"/>
      <c r="I228" s="22"/>
      <c r="J228" s="22"/>
      <c r="K228" s="22"/>
    </row>
    <row r="229" spans="1:11" ht="25.5" hidden="1" x14ac:dyDescent="0.25">
      <c r="A229" s="6">
        <v>5169</v>
      </c>
      <c r="B229" s="7">
        <v>922700</v>
      </c>
      <c r="C229" s="8" t="s">
        <v>190</v>
      </c>
      <c r="D229" s="79"/>
      <c r="E229" s="22"/>
      <c r="F229" s="22"/>
      <c r="G229" s="22"/>
      <c r="H229" s="22"/>
      <c r="I229" s="22"/>
      <c r="J229" s="22"/>
      <c r="K229" s="22"/>
    </row>
    <row r="230" spans="1:11" hidden="1" x14ac:dyDescent="0.25">
      <c r="A230" s="6">
        <v>5170</v>
      </c>
      <c r="B230" s="7">
        <v>922800</v>
      </c>
      <c r="C230" s="8" t="s">
        <v>191</v>
      </c>
      <c r="D230" s="79"/>
      <c r="E230" s="22"/>
      <c r="F230" s="22"/>
      <c r="G230" s="22"/>
      <c r="H230" s="22"/>
      <c r="I230" s="22"/>
      <c r="J230" s="22"/>
      <c r="K230" s="22"/>
    </row>
    <row r="231" spans="1:11" ht="15.75" thickBot="1" x14ac:dyDescent="0.3">
      <c r="A231" s="18">
        <v>5171</v>
      </c>
      <c r="B231" s="19"/>
      <c r="C231" s="20" t="s">
        <v>192</v>
      </c>
      <c r="D231" s="99">
        <f>D11</f>
        <v>710618987</v>
      </c>
      <c r="E231" s="33">
        <f>E11+E183</f>
        <v>705294528</v>
      </c>
      <c r="F231" s="33">
        <f t="shared" ref="F231:K231" si="16">F11+F183</f>
        <v>1600000</v>
      </c>
      <c r="G231" s="33">
        <f t="shared" si="16"/>
        <v>600000</v>
      </c>
      <c r="H231" s="33">
        <f t="shared" si="16"/>
        <v>18000000</v>
      </c>
      <c r="I231" s="33">
        <f>I11+I183</f>
        <v>584789528</v>
      </c>
      <c r="J231" s="33">
        <f t="shared" si="16"/>
        <v>0</v>
      </c>
      <c r="K231" s="33">
        <f t="shared" si="16"/>
        <v>100305000</v>
      </c>
    </row>
    <row r="232" spans="1:11" x14ac:dyDescent="0.25">
      <c r="A232" s="10"/>
      <c r="B232" s="11"/>
      <c r="C232" s="12"/>
      <c r="D232" s="88"/>
    </row>
    <row r="233" spans="1:11" x14ac:dyDescent="0.25">
      <c r="A233" s="13" t="s">
        <v>193</v>
      </c>
      <c r="B233" s="11"/>
      <c r="C233" s="12"/>
      <c r="D233" s="88"/>
    </row>
    <row r="234" spans="1:11" ht="15.75" thickBot="1" x14ac:dyDescent="0.3">
      <c r="A234" s="10"/>
      <c r="B234" s="11"/>
      <c r="C234" s="12"/>
      <c r="D234" s="88"/>
    </row>
    <row r="235" spans="1:11" ht="15" customHeight="1" x14ac:dyDescent="0.25">
      <c r="A235" s="101" t="s">
        <v>3</v>
      </c>
      <c r="B235" s="103" t="s">
        <v>4</v>
      </c>
      <c r="C235" s="103" t="s">
        <v>5</v>
      </c>
      <c r="D235" s="129" t="s">
        <v>528</v>
      </c>
      <c r="E235" s="106" t="s">
        <v>534</v>
      </c>
      <c r="F235" s="107"/>
      <c r="G235" s="107"/>
      <c r="H235" s="107"/>
      <c r="I235" s="107"/>
      <c r="J235" s="107"/>
      <c r="K235" s="108"/>
    </row>
    <row r="236" spans="1:11" x14ac:dyDescent="0.25">
      <c r="A236" s="102"/>
      <c r="B236" s="104"/>
      <c r="C236" s="105"/>
      <c r="D236" s="130"/>
      <c r="E236" s="109" t="s">
        <v>455</v>
      </c>
      <c r="F236" s="111" t="s">
        <v>456</v>
      </c>
      <c r="G236" s="112"/>
      <c r="H236" s="112"/>
      <c r="I236" s="113"/>
      <c r="J236" s="109" t="s">
        <v>9</v>
      </c>
      <c r="K236" s="114" t="s">
        <v>10</v>
      </c>
    </row>
    <row r="237" spans="1:11" ht="30" customHeight="1" x14ac:dyDescent="0.25">
      <c r="A237" s="102"/>
      <c r="B237" s="104"/>
      <c r="C237" s="105"/>
      <c r="D237" s="131"/>
      <c r="E237" s="110"/>
      <c r="F237" s="15" t="s">
        <v>457</v>
      </c>
      <c r="G237" s="15" t="s">
        <v>12</v>
      </c>
      <c r="H237" s="15" t="s">
        <v>13</v>
      </c>
      <c r="I237" s="15" t="s">
        <v>14</v>
      </c>
      <c r="J237" s="110"/>
      <c r="K237" s="115"/>
    </row>
    <row r="238" spans="1:11" x14ac:dyDescent="0.25">
      <c r="A238" s="14">
        <v>1</v>
      </c>
      <c r="B238" s="15">
        <v>2</v>
      </c>
      <c r="C238" s="15">
        <v>3</v>
      </c>
      <c r="D238" s="84"/>
      <c r="E238" s="24">
        <v>5</v>
      </c>
      <c r="F238" s="24">
        <v>6</v>
      </c>
      <c r="G238" s="24">
        <v>7</v>
      </c>
      <c r="H238" s="24">
        <v>8</v>
      </c>
      <c r="I238" s="24">
        <v>9</v>
      </c>
      <c r="J238" s="25">
        <v>10</v>
      </c>
      <c r="K238" s="25">
        <v>11</v>
      </c>
    </row>
    <row r="239" spans="1:11" ht="25.5" x14ac:dyDescent="0.25">
      <c r="A239" s="16">
        <v>5172</v>
      </c>
      <c r="B239" s="3"/>
      <c r="C239" s="4" t="s">
        <v>194</v>
      </c>
      <c r="D239" s="93">
        <f t="shared" ref="D239:K239" si="17">D240+D486</f>
        <v>710618987</v>
      </c>
      <c r="E239" s="40">
        <f t="shared" si="17"/>
        <v>705294528</v>
      </c>
      <c r="F239" s="40">
        <f t="shared" si="17"/>
        <v>1600000</v>
      </c>
      <c r="G239" s="40">
        <f t="shared" si="17"/>
        <v>600000</v>
      </c>
      <c r="H239" s="40">
        <f t="shared" si="17"/>
        <v>18000000</v>
      </c>
      <c r="I239" s="40">
        <f t="shared" si="17"/>
        <v>584789528</v>
      </c>
      <c r="J239" s="40">
        <f t="shared" si="17"/>
        <v>0</v>
      </c>
      <c r="K239" s="40">
        <f t="shared" si="17"/>
        <v>100305000</v>
      </c>
    </row>
    <row r="240" spans="1:11" ht="25.5" x14ac:dyDescent="0.25">
      <c r="A240" s="16">
        <v>5173</v>
      </c>
      <c r="B240" s="3">
        <v>400000</v>
      </c>
      <c r="C240" s="4" t="s">
        <v>195</v>
      </c>
      <c r="D240" s="93">
        <f>D241+D267+D364+D465</f>
        <v>629118987</v>
      </c>
      <c r="E240" s="40">
        <f>E241+E267+E364+E383+E411+E424+E444+E465+E454</f>
        <v>623194528</v>
      </c>
      <c r="F240" s="40">
        <f>F241+F267+F364+F383+F411+F424+F444+F465</f>
        <v>1600000</v>
      </c>
      <c r="G240" s="40">
        <f>G241+G267+G364+G383+G411+G424+G444+G465</f>
        <v>0</v>
      </c>
      <c r="H240" s="40">
        <f>H241+H267+H364+H383+H411+H424+H444+H465</f>
        <v>7800000</v>
      </c>
      <c r="I240" s="40">
        <f>I241+I267+I364+I383+I411+I424+I444+I465</f>
        <v>584789528</v>
      </c>
      <c r="J240" s="40">
        <f>J241+J267+J364+J383+J411+J424+J444+J465</f>
        <v>0</v>
      </c>
      <c r="K240" s="40">
        <f>K241+K267+K364+K383+K411+K424+K444+K465+K454</f>
        <v>29005000</v>
      </c>
    </row>
    <row r="241" spans="1:11" ht="25.5" x14ac:dyDescent="0.25">
      <c r="A241" s="16">
        <v>5174</v>
      </c>
      <c r="B241" s="3">
        <v>410000</v>
      </c>
      <c r="C241" s="4" t="s">
        <v>196</v>
      </c>
      <c r="D241" s="93">
        <f>D242+D244+D250+D259+D261</f>
        <v>418785000</v>
      </c>
      <c r="E241" s="40">
        <f t="shared" ref="E241:K241" si="18">E242+E244+E248+E250+E259+E261+E263+E265</f>
        <v>411365000</v>
      </c>
      <c r="F241" s="40">
        <f t="shared" si="18"/>
        <v>0</v>
      </c>
      <c r="G241" s="40">
        <f t="shared" si="18"/>
        <v>0</v>
      </c>
      <c r="H241" s="40">
        <f t="shared" si="18"/>
        <v>1000000</v>
      </c>
      <c r="I241" s="40">
        <f t="shared" si="18"/>
        <v>389740000</v>
      </c>
      <c r="J241" s="40">
        <f t="shared" si="18"/>
        <v>0</v>
      </c>
      <c r="K241" s="40">
        <f t="shared" si="18"/>
        <v>20625000</v>
      </c>
    </row>
    <row r="242" spans="1:11" ht="25.5" x14ac:dyDescent="0.25">
      <c r="A242" s="16">
        <v>5175</v>
      </c>
      <c r="B242" s="3">
        <v>411000</v>
      </c>
      <c r="C242" s="4" t="s">
        <v>197</v>
      </c>
      <c r="D242" s="93">
        <f>D243</f>
        <v>341062000</v>
      </c>
      <c r="E242" s="40">
        <f t="shared" ref="E242:K242" si="19">E243</f>
        <v>334615000</v>
      </c>
      <c r="F242" s="40">
        <f t="shared" si="19"/>
        <v>0</v>
      </c>
      <c r="G242" s="40">
        <f t="shared" si="19"/>
        <v>0</v>
      </c>
      <c r="H242" s="40">
        <f t="shared" si="19"/>
        <v>858000</v>
      </c>
      <c r="I242" s="40">
        <f t="shared" si="19"/>
        <v>317922000</v>
      </c>
      <c r="J242" s="40">
        <f t="shared" si="19"/>
        <v>0</v>
      </c>
      <c r="K242" s="40">
        <f t="shared" si="19"/>
        <v>15835000</v>
      </c>
    </row>
    <row r="243" spans="1:11" x14ac:dyDescent="0.25">
      <c r="A243" s="17">
        <v>5176</v>
      </c>
      <c r="B243" s="7">
        <v>411100</v>
      </c>
      <c r="C243" s="8" t="s">
        <v>198</v>
      </c>
      <c r="D243" s="91">
        <v>341062000</v>
      </c>
      <c r="E243" s="38">
        <f>F243+G243+H243+I243+J243+K243</f>
        <v>334615000</v>
      </c>
      <c r="F243" s="38"/>
      <c r="G243" s="38"/>
      <c r="H243" s="38">
        <v>858000</v>
      </c>
      <c r="I243" s="38">
        <v>317922000</v>
      </c>
      <c r="J243" s="38"/>
      <c r="K243" s="38">
        <v>15835000</v>
      </c>
    </row>
    <row r="244" spans="1:11" ht="25.5" x14ac:dyDescent="0.25">
      <c r="A244" s="16">
        <v>5177</v>
      </c>
      <c r="B244" s="3">
        <v>412000</v>
      </c>
      <c r="C244" s="4" t="s">
        <v>199</v>
      </c>
      <c r="D244" s="93">
        <f>D245+D246</f>
        <v>56783000</v>
      </c>
      <c r="E244" s="40">
        <f t="shared" ref="E244:K244" si="20">E245+E246+E247</f>
        <v>55710000</v>
      </c>
      <c r="F244" s="40">
        <f t="shared" si="20"/>
        <v>0</v>
      </c>
      <c r="G244" s="40">
        <f t="shared" si="20"/>
        <v>0</v>
      </c>
      <c r="H244" s="40">
        <f t="shared" si="20"/>
        <v>142000</v>
      </c>
      <c r="I244" s="40">
        <f t="shared" si="20"/>
        <v>52928000</v>
      </c>
      <c r="J244" s="40">
        <f t="shared" si="20"/>
        <v>0</v>
      </c>
      <c r="K244" s="40">
        <f t="shared" si="20"/>
        <v>2640000</v>
      </c>
    </row>
    <row r="245" spans="1:11" x14ac:dyDescent="0.25">
      <c r="A245" s="17">
        <v>5178</v>
      </c>
      <c r="B245" s="7">
        <v>412100</v>
      </c>
      <c r="C245" s="8" t="s">
        <v>200</v>
      </c>
      <c r="D245" s="91">
        <v>39228000</v>
      </c>
      <c r="E245" s="38">
        <f>F245+G245+H245+I245+J245+K245</f>
        <v>38483000</v>
      </c>
      <c r="F245" s="38"/>
      <c r="G245" s="38"/>
      <c r="H245" s="38">
        <v>97000</v>
      </c>
      <c r="I245" s="38">
        <v>36565000</v>
      </c>
      <c r="J245" s="38"/>
      <c r="K245" s="38">
        <v>1821000</v>
      </c>
    </row>
    <row r="246" spans="1:11" x14ac:dyDescent="0.25">
      <c r="A246" s="17">
        <v>5179</v>
      </c>
      <c r="B246" s="7">
        <v>412200</v>
      </c>
      <c r="C246" s="8" t="s">
        <v>201</v>
      </c>
      <c r="D246" s="91">
        <v>17555000</v>
      </c>
      <c r="E246" s="38">
        <f>F246+G246+H246+I246+J246+K246</f>
        <v>17227000</v>
      </c>
      <c r="F246" s="38"/>
      <c r="G246" s="38"/>
      <c r="H246" s="38">
        <v>45000</v>
      </c>
      <c r="I246" s="38">
        <v>16363000</v>
      </c>
      <c r="J246" s="38"/>
      <c r="K246" s="38">
        <v>819000</v>
      </c>
    </row>
    <row r="247" spans="1:11" x14ac:dyDescent="0.25">
      <c r="A247" s="17">
        <v>5180</v>
      </c>
      <c r="B247" s="7">
        <v>412300</v>
      </c>
      <c r="C247" s="8" t="s">
        <v>202</v>
      </c>
      <c r="D247" s="79"/>
      <c r="E247" s="39"/>
      <c r="F247" s="39"/>
      <c r="G247" s="39"/>
      <c r="H247" s="39"/>
      <c r="I247" s="39"/>
      <c r="J247" s="39"/>
      <c r="K247" s="39"/>
    </row>
    <row r="248" spans="1:11" x14ac:dyDescent="0.25">
      <c r="A248" s="16">
        <v>5181</v>
      </c>
      <c r="B248" s="3">
        <v>413000</v>
      </c>
      <c r="C248" s="4" t="s">
        <v>203</v>
      </c>
      <c r="D248" s="78"/>
      <c r="E248" s="39"/>
      <c r="F248" s="39"/>
      <c r="G248" s="39"/>
      <c r="H248" s="39"/>
      <c r="I248" s="39"/>
      <c r="J248" s="39"/>
      <c r="K248" s="39"/>
    </row>
    <row r="249" spans="1:11" x14ac:dyDescent="0.25">
      <c r="A249" s="17">
        <v>5182</v>
      </c>
      <c r="B249" s="7">
        <v>413100</v>
      </c>
      <c r="C249" s="8" t="s">
        <v>204</v>
      </c>
      <c r="D249" s="79"/>
      <c r="E249" s="39"/>
      <c r="F249" s="39"/>
      <c r="G249" s="39"/>
      <c r="H249" s="39"/>
      <c r="I249" s="39"/>
      <c r="J249" s="39"/>
      <c r="K249" s="39"/>
    </row>
    <row r="250" spans="1:11" ht="25.5" x14ac:dyDescent="0.25">
      <c r="A250" s="16">
        <v>5183</v>
      </c>
      <c r="B250" s="3">
        <v>414000</v>
      </c>
      <c r="C250" s="4" t="s">
        <v>205</v>
      </c>
      <c r="D250" s="93">
        <f>D253</f>
        <v>2300000</v>
      </c>
      <c r="E250" s="40">
        <f t="shared" ref="E250:K250" si="21">E251+E252+E253+E258</f>
        <v>2400000</v>
      </c>
      <c r="F250" s="40">
        <f t="shared" si="21"/>
        <v>0</v>
      </c>
      <c r="G250" s="40">
        <f t="shared" si="21"/>
        <v>0</v>
      </c>
      <c r="H250" s="40">
        <f t="shared" si="21"/>
        <v>0</v>
      </c>
      <c r="I250" s="40">
        <f t="shared" si="21"/>
        <v>2100000</v>
      </c>
      <c r="J250" s="40">
        <f t="shared" si="21"/>
        <v>0</v>
      </c>
      <c r="K250" s="40">
        <f t="shared" si="21"/>
        <v>300000</v>
      </c>
    </row>
    <row r="251" spans="1:11" ht="25.5" x14ac:dyDescent="0.25">
      <c r="A251" s="17">
        <v>5184</v>
      </c>
      <c r="B251" s="7">
        <v>414100</v>
      </c>
      <c r="C251" s="8" t="s">
        <v>206</v>
      </c>
      <c r="D251" s="79"/>
      <c r="E251" s="38">
        <f>F251+G251+H251+I251+J251+K251</f>
        <v>100000</v>
      </c>
      <c r="F251" s="38"/>
      <c r="G251" s="38"/>
      <c r="H251" s="38"/>
      <c r="I251" s="38">
        <v>100000</v>
      </c>
      <c r="J251" s="38"/>
      <c r="K251" s="38"/>
    </row>
    <row r="252" spans="1:11" x14ac:dyDescent="0.25">
      <c r="A252" s="17">
        <v>5185</v>
      </c>
      <c r="B252" s="7">
        <v>414200</v>
      </c>
      <c r="C252" s="8" t="s">
        <v>207</v>
      </c>
      <c r="D252" s="79"/>
      <c r="E252" s="39"/>
      <c r="F252" s="39"/>
      <c r="G252" s="39"/>
      <c r="H252" s="39"/>
      <c r="I252" s="39"/>
      <c r="J252" s="39"/>
      <c r="K252" s="39"/>
    </row>
    <row r="253" spans="1:11" ht="15.75" thickBot="1" x14ac:dyDescent="0.3">
      <c r="A253" s="17">
        <v>5186</v>
      </c>
      <c r="B253" s="7">
        <v>414300</v>
      </c>
      <c r="C253" s="8" t="s">
        <v>208</v>
      </c>
      <c r="D253" s="91">
        <v>2300000</v>
      </c>
      <c r="E253" s="38">
        <f>F253+G253+H253+I253+J253+K253</f>
        <v>2300000</v>
      </c>
      <c r="F253" s="38"/>
      <c r="G253" s="38"/>
      <c r="H253" s="38"/>
      <c r="I253" s="38">
        <v>2000000</v>
      </c>
      <c r="J253" s="38"/>
      <c r="K253" s="38">
        <v>300000</v>
      </c>
    </row>
    <row r="254" spans="1:11" ht="15" customHeight="1" x14ac:dyDescent="0.25">
      <c r="A254" s="101" t="s">
        <v>3</v>
      </c>
      <c r="B254" s="103" t="s">
        <v>4</v>
      </c>
      <c r="C254" s="103" t="s">
        <v>5</v>
      </c>
      <c r="D254" s="116"/>
      <c r="E254" s="106" t="s">
        <v>454</v>
      </c>
      <c r="F254" s="107"/>
      <c r="G254" s="107"/>
      <c r="H254" s="107"/>
      <c r="I254" s="107"/>
      <c r="J254" s="107"/>
      <c r="K254" s="108"/>
    </row>
    <row r="255" spans="1:11" x14ac:dyDescent="0.25">
      <c r="A255" s="102"/>
      <c r="B255" s="104"/>
      <c r="C255" s="105"/>
      <c r="D255" s="117"/>
      <c r="E255" s="109" t="s">
        <v>455</v>
      </c>
      <c r="F255" s="111" t="s">
        <v>456</v>
      </c>
      <c r="G255" s="112"/>
      <c r="H255" s="112"/>
      <c r="I255" s="113"/>
      <c r="J255" s="109" t="s">
        <v>9</v>
      </c>
      <c r="K255" s="114" t="s">
        <v>10</v>
      </c>
    </row>
    <row r="256" spans="1:11" ht="25.5" x14ac:dyDescent="0.25">
      <c r="A256" s="102"/>
      <c r="B256" s="104"/>
      <c r="C256" s="105"/>
      <c r="D256" s="118"/>
      <c r="E256" s="110"/>
      <c r="F256" s="15" t="s">
        <v>457</v>
      </c>
      <c r="G256" s="15" t="s">
        <v>12</v>
      </c>
      <c r="H256" s="15" t="s">
        <v>13</v>
      </c>
      <c r="I256" s="15" t="s">
        <v>14</v>
      </c>
      <c r="J256" s="110"/>
      <c r="K256" s="115"/>
    </row>
    <row r="257" spans="1:11" x14ac:dyDescent="0.25">
      <c r="A257" s="14">
        <v>1</v>
      </c>
      <c r="B257" s="15">
        <v>2</v>
      </c>
      <c r="C257" s="15">
        <v>3</v>
      </c>
      <c r="D257" s="84"/>
      <c r="E257" s="24">
        <v>5</v>
      </c>
      <c r="F257" s="24">
        <v>6</v>
      </c>
      <c r="G257" s="24">
        <v>7</v>
      </c>
      <c r="H257" s="24">
        <v>8</v>
      </c>
      <c r="I257" s="24">
        <v>9</v>
      </c>
      <c r="J257" s="25">
        <v>10</v>
      </c>
      <c r="K257" s="25">
        <v>11</v>
      </c>
    </row>
    <row r="258" spans="1:11" ht="38.25" x14ac:dyDescent="0.25">
      <c r="A258" s="17">
        <v>5187</v>
      </c>
      <c r="B258" s="7">
        <v>414400</v>
      </c>
      <c r="C258" s="8" t="s">
        <v>209</v>
      </c>
      <c r="D258" s="79"/>
      <c r="E258" s="38">
        <f>F258+G258+H258+I258+J258+K258</f>
        <v>0</v>
      </c>
      <c r="F258" s="38"/>
      <c r="G258" s="38"/>
      <c r="H258" s="38"/>
      <c r="I258" s="38"/>
      <c r="J258" s="38"/>
      <c r="K258" s="38"/>
    </row>
    <row r="259" spans="1:11" x14ac:dyDescent="0.25">
      <c r="A259" s="16">
        <v>5188</v>
      </c>
      <c r="B259" s="3">
        <v>415000</v>
      </c>
      <c r="C259" s="4" t="s">
        <v>210</v>
      </c>
      <c r="D259" s="93">
        <f>D260</f>
        <v>13990000</v>
      </c>
      <c r="E259" s="40">
        <f t="shared" ref="E259:K259" si="22">E260</f>
        <v>13990000</v>
      </c>
      <c r="F259" s="40">
        <f t="shared" si="22"/>
        <v>0</v>
      </c>
      <c r="G259" s="40">
        <f t="shared" si="22"/>
        <v>0</v>
      </c>
      <c r="H259" s="40">
        <f t="shared" si="22"/>
        <v>0</v>
      </c>
      <c r="I259" s="40">
        <f t="shared" si="22"/>
        <v>12490000</v>
      </c>
      <c r="J259" s="40">
        <f t="shared" si="22"/>
        <v>0</v>
      </c>
      <c r="K259" s="40">
        <f t="shared" si="22"/>
        <v>1500000</v>
      </c>
    </row>
    <row r="260" spans="1:11" x14ac:dyDescent="0.25">
      <c r="A260" s="17">
        <v>5189</v>
      </c>
      <c r="B260" s="7">
        <v>415100</v>
      </c>
      <c r="C260" s="8" t="s">
        <v>211</v>
      </c>
      <c r="D260" s="91">
        <v>13990000</v>
      </c>
      <c r="E260" s="38">
        <f>F260+G260+H260+I260+J260+K260</f>
        <v>13990000</v>
      </c>
      <c r="F260" s="38"/>
      <c r="G260" s="38"/>
      <c r="H260" s="38"/>
      <c r="I260" s="38">
        <v>12490000</v>
      </c>
      <c r="J260" s="38"/>
      <c r="K260" s="38">
        <v>1500000</v>
      </c>
    </row>
    <row r="261" spans="1:11" ht="25.5" x14ac:dyDescent="0.25">
      <c r="A261" s="16">
        <v>5190</v>
      </c>
      <c r="B261" s="3">
        <v>416000</v>
      </c>
      <c r="C261" s="4" t="s">
        <v>212</v>
      </c>
      <c r="D261" s="93">
        <f>D262</f>
        <v>4650000</v>
      </c>
      <c r="E261" s="40">
        <f t="shared" ref="E261:K261" si="23">E262</f>
        <v>4650000</v>
      </c>
      <c r="F261" s="40">
        <f t="shared" si="23"/>
        <v>0</v>
      </c>
      <c r="G261" s="40">
        <f t="shared" si="23"/>
        <v>0</v>
      </c>
      <c r="H261" s="40">
        <f t="shared" si="23"/>
        <v>0</v>
      </c>
      <c r="I261" s="40">
        <f t="shared" si="23"/>
        <v>4300000</v>
      </c>
      <c r="J261" s="40">
        <f t="shared" si="23"/>
        <v>0</v>
      </c>
      <c r="K261" s="40">
        <f t="shared" si="23"/>
        <v>350000</v>
      </c>
    </row>
    <row r="262" spans="1:11" x14ac:dyDescent="0.25">
      <c r="A262" s="17">
        <v>5191</v>
      </c>
      <c r="B262" s="7">
        <v>416100</v>
      </c>
      <c r="C262" s="8" t="s">
        <v>213</v>
      </c>
      <c r="D262" s="91">
        <v>4650000</v>
      </c>
      <c r="E262" s="38">
        <f>F262+G262+H262+I262+J262+K262</f>
        <v>4650000</v>
      </c>
      <c r="F262" s="39"/>
      <c r="G262" s="39"/>
      <c r="H262" s="39"/>
      <c r="I262" s="38">
        <v>4300000</v>
      </c>
      <c r="J262" s="38"/>
      <c r="K262" s="38">
        <v>350000</v>
      </c>
    </row>
    <row r="263" spans="1:11" x14ac:dyDescent="0.25">
      <c r="A263" s="16">
        <v>5192</v>
      </c>
      <c r="B263" s="3">
        <v>417000</v>
      </c>
      <c r="C263" s="4" t="s">
        <v>214</v>
      </c>
      <c r="D263" s="78"/>
      <c r="E263" s="39"/>
      <c r="F263" s="39"/>
      <c r="G263" s="39"/>
      <c r="H263" s="39"/>
      <c r="I263" s="39"/>
      <c r="J263" s="39"/>
      <c r="K263" s="39"/>
    </row>
    <row r="264" spans="1:11" x14ac:dyDescent="0.25">
      <c r="A264" s="17">
        <v>5193</v>
      </c>
      <c r="B264" s="7">
        <v>417100</v>
      </c>
      <c r="C264" s="8" t="s">
        <v>215</v>
      </c>
      <c r="D264" s="79"/>
      <c r="E264" s="39"/>
      <c r="F264" s="39"/>
      <c r="G264" s="39"/>
      <c r="H264" s="39"/>
      <c r="I264" s="39"/>
      <c r="J264" s="39"/>
      <c r="K264" s="39"/>
    </row>
    <row r="265" spans="1:11" x14ac:dyDescent="0.25">
      <c r="A265" s="16">
        <v>5194</v>
      </c>
      <c r="B265" s="3">
        <v>418000</v>
      </c>
      <c r="C265" s="4" t="s">
        <v>216</v>
      </c>
      <c r="D265" s="78"/>
      <c r="E265" s="39"/>
      <c r="F265" s="39"/>
      <c r="G265" s="39"/>
      <c r="H265" s="39"/>
      <c r="I265" s="39"/>
      <c r="J265" s="39"/>
      <c r="K265" s="39"/>
    </row>
    <row r="266" spans="1:11" x14ac:dyDescent="0.25">
      <c r="A266" s="17">
        <v>5195</v>
      </c>
      <c r="B266" s="7">
        <v>418100</v>
      </c>
      <c r="C266" s="8" t="s">
        <v>217</v>
      </c>
      <c r="D266" s="79"/>
      <c r="E266" s="39"/>
      <c r="F266" s="39"/>
      <c r="G266" s="39"/>
      <c r="H266" s="39"/>
      <c r="I266" s="39"/>
      <c r="J266" s="39"/>
      <c r="K266" s="39"/>
    </row>
    <row r="267" spans="1:11" ht="25.5" x14ac:dyDescent="0.25">
      <c r="A267" s="16">
        <v>5196</v>
      </c>
      <c r="B267" s="3">
        <v>420000</v>
      </c>
      <c r="C267" s="4" t="s">
        <v>218</v>
      </c>
      <c r="D267" s="93">
        <f>D268+D285+D291+D308+D316+D339</f>
        <v>209983987</v>
      </c>
      <c r="E267" s="40">
        <f t="shared" ref="E267:K267" si="24">E268+E285+E291+E308+E316+E339</f>
        <v>211364528</v>
      </c>
      <c r="F267" s="40">
        <f t="shared" si="24"/>
        <v>1600000</v>
      </c>
      <c r="G267" s="40">
        <f t="shared" si="24"/>
        <v>0</v>
      </c>
      <c r="H267" s="40">
        <f t="shared" si="24"/>
        <v>6800000</v>
      </c>
      <c r="I267" s="40">
        <f t="shared" si="24"/>
        <v>194599528</v>
      </c>
      <c r="J267" s="40">
        <f t="shared" si="24"/>
        <v>0</v>
      </c>
      <c r="K267" s="40">
        <f t="shared" si="24"/>
        <v>8365000</v>
      </c>
    </row>
    <row r="268" spans="1:11" x14ac:dyDescent="0.25">
      <c r="A268" s="16">
        <v>5197</v>
      </c>
      <c r="B268" s="3">
        <v>421000</v>
      </c>
      <c r="C268" s="4" t="s">
        <v>219</v>
      </c>
      <c r="D268" s="93">
        <f>D269+D270+D276+D277+D282</f>
        <v>24162528</v>
      </c>
      <c r="E268" s="40">
        <f>SUM(E269:E284)</f>
        <v>24162528</v>
      </c>
      <c r="F268" s="40">
        <f>SUM(F269:F284)</f>
        <v>0</v>
      </c>
      <c r="G268" s="40">
        <f>SUM(G269:G284)</f>
        <v>0</v>
      </c>
      <c r="H268" s="40">
        <f>SUM(H269:H284)</f>
        <v>0</v>
      </c>
      <c r="I268" s="40">
        <f>I269+I270+I276+I277+I282+I283+I284</f>
        <v>22522528</v>
      </c>
      <c r="J268" s="40">
        <f>SUM(J269:J284)</f>
        <v>0</v>
      </c>
      <c r="K268" s="40">
        <f>K269+K270+K276+K277+K282+K283+K284</f>
        <v>1640000</v>
      </c>
    </row>
    <row r="269" spans="1:11" x14ac:dyDescent="0.25">
      <c r="A269" s="17">
        <v>5198</v>
      </c>
      <c r="B269" s="7">
        <v>421100</v>
      </c>
      <c r="C269" s="8" t="s">
        <v>220</v>
      </c>
      <c r="D269" s="91">
        <v>1600000</v>
      </c>
      <c r="E269" s="38">
        <f>F269+G269+H269+I269+J269+K269</f>
        <v>1600000</v>
      </c>
      <c r="F269" s="38"/>
      <c r="G269" s="38"/>
      <c r="H269" s="38"/>
      <c r="I269" s="38">
        <v>1050000</v>
      </c>
      <c r="J269" s="38"/>
      <c r="K269" s="38">
        <v>550000</v>
      </c>
    </row>
    <row r="270" spans="1:11" x14ac:dyDescent="0.25">
      <c r="A270" s="17">
        <v>5199</v>
      </c>
      <c r="B270" s="7">
        <v>421200</v>
      </c>
      <c r="C270" s="8" t="s">
        <v>221</v>
      </c>
      <c r="D270" s="91">
        <v>15390000</v>
      </c>
      <c r="E270" s="38">
        <f t="shared" ref="E270:E290" si="25">F270+G270+H270+I270+J270+K270</f>
        <v>15390000</v>
      </c>
      <c r="F270" s="38"/>
      <c r="G270" s="38"/>
      <c r="H270" s="38"/>
      <c r="I270" s="38">
        <v>14350000</v>
      </c>
      <c r="J270" s="38"/>
      <c r="K270" s="38">
        <v>1040000</v>
      </c>
    </row>
    <row r="271" spans="1:11" hidden="1" x14ac:dyDescent="0.25">
      <c r="A271" s="62"/>
      <c r="B271" s="63"/>
      <c r="C271" s="64" t="s">
        <v>495</v>
      </c>
      <c r="D271" s="91"/>
      <c r="E271" s="38"/>
      <c r="F271" s="38"/>
      <c r="G271" s="38"/>
      <c r="H271" s="38"/>
      <c r="I271" s="38">
        <v>6100000</v>
      </c>
      <c r="J271" s="38"/>
      <c r="K271" s="38">
        <v>420000</v>
      </c>
    </row>
    <row r="272" spans="1:11" hidden="1" x14ac:dyDescent="0.25">
      <c r="A272" s="62"/>
      <c r="B272" s="63"/>
      <c r="C272" s="64" t="s">
        <v>496</v>
      </c>
      <c r="D272" s="91"/>
      <c r="E272" s="38"/>
      <c r="F272" s="38"/>
      <c r="G272" s="38"/>
      <c r="H272" s="38"/>
      <c r="I272" s="38">
        <v>1200000</v>
      </c>
      <c r="J272" s="38"/>
      <c r="K272" s="38">
        <v>80000</v>
      </c>
    </row>
    <row r="273" spans="1:11" hidden="1" x14ac:dyDescent="0.25">
      <c r="A273" s="62"/>
      <c r="B273" s="63"/>
      <c r="C273" s="64" t="s">
        <v>497</v>
      </c>
      <c r="D273" s="91"/>
      <c r="E273" s="38"/>
      <c r="F273" s="38"/>
      <c r="G273" s="38"/>
      <c r="H273" s="38"/>
      <c r="I273" s="38">
        <v>7000000</v>
      </c>
      <c r="J273" s="38"/>
      <c r="K273" s="38"/>
    </row>
    <row r="274" spans="1:11" hidden="1" x14ac:dyDescent="0.25">
      <c r="A274" s="62"/>
      <c r="B274" s="63"/>
      <c r="C274" s="64" t="s">
        <v>498</v>
      </c>
      <c r="D274" s="91"/>
      <c r="E274" s="38"/>
      <c r="F274" s="38"/>
      <c r="G274" s="38"/>
      <c r="H274" s="38"/>
      <c r="I274" s="38"/>
      <c r="J274" s="38"/>
      <c r="K274" s="38">
        <v>500000</v>
      </c>
    </row>
    <row r="275" spans="1:11" ht="25.5" hidden="1" x14ac:dyDescent="0.25">
      <c r="A275" s="62"/>
      <c r="B275" s="63"/>
      <c r="C275" s="64" t="s">
        <v>499</v>
      </c>
      <c r="D275" s="91"/>
      <c r="E275" s="38"/>
      <c r="F275" s="38"/>
      <c r="G275" s="38"/>
      <c r="H275" s="38"/>
      <c r="I275" s="38">
        <v>50000</v>
      </c>
      <c r="J275" s="38"/>
      <c r="K275" s="38"/>
    </row>
    <row r="276" spans="1:11" x14ac:dyDescent="0.25">
      <c r="A276" s="17">
        <v>5200</v>
      </c>
      <c r="B276" s="7">
        <v>421300</v>
      </c>
      <c r="C276" s="8" t="s">
        <v>222</v>
      </c>
      <c r="D276" s="91">
        <v>2872528</v>
      </c>
      <c r="E276" s="38">
        <f t="shared" si="25"/>
        <v>2872528</v>
      </c>
      <c r="F276" s="38"/>
      <c r="G276" s="38"/>
      <c r="H276" s="38"/>
      <c r="I276" s="38">
        <v>2822528</v>
      </c>
      <c r="J276" s="38"/>
      <c r="K276" s="38">
        <v>50000</v>
      </c>
    </row>
    <row r="277" spans="1:11" x14ac:dyDescent="0.25">
      <c r="A277" s="17">
        <v>5201</v>
      </c>
      <c r="B277" s="7">
        <v>421400</v>
      </c>
      <c r="C277" s="8" t="s">
        <v>223</v>
      </c>
      <c r="D277" s="91">
        <v>2400000</v>
      </c>
      <c r="E277" s="38">
        <f t="shared" si="25"/>
        <v>2400000</v>
      </c>
      <c r="F277" s="38"/>
      <c r="G277" s="38"/>
      <c r="H277" s="38"/>
      <c r="I277" s="38">
        <v>2400000</v>
      </c>
      <c r="J277" s="38"/>
      <c r="K277" s="38"/>
    </row>
    <row r="278" spans="1:11" hidden="1" x14ac:dyDescent="0.25">
      <c r="A278" s="69"/>
      <c r="B278" s="70"/>
      <c r="C278" s="71" t="s">
        <v>500</v>
      </c>
      <c r="D278" s="91"/>
      <c r="E278" s="38"/>
      <c r="F278" s="38"/>
      <c r="G278" s="38"/>
      <c r="H278" s="38"/>
      <c r="I278" s="38">
        <v>1750000</v>
      </c>
      <c r="J278" s="38"/>
      <c r="K278" s="38"/>
    </row>
    <row r="279" spans="1:11" hidden="1" x14ac:dyDescent="0.25">
      <c r="A279" s="69"/>
      <c r="B279" s="70"/>
      <c r="C279" s="71" t="s">
        <v>501</v>
      </c>
      <c r="D279" s="91"/>
      <c r="E279" s="38"/>
      <c r="F279" s="38"/>
      <c r="G279" s="38"/>
      <c r="H279" s="38"/>
      <c r="I279" s="38">
        <v>20000</v>
      </c>
      <c r="J279" s="38"/>
      <c r="K279" s="38"/>
    </row>
    <row r="280" spans="1:11" hidden="1" x14ac:dyDescent="0.25">
      <c r="A280" s="69"/>
      <c r="B280" s="70"/>
      <c r="C280" s="71" t="s">
        <v>502</v>
      </c>
      <c r="D280" s="91"/>
      <c r="E280" s="38"/>
      <c r="F280" s="38"/>
      <c r="G280" s="38"/>
      <c r="H280" s="38"/>
      <c r="I280" s="38">
        <v>300000</v>
      </c>
      <c r="J280" s="38"/>
      <c r="K280" s="38"/>
    </row>
    <row r="281" spans="1:11" hidden="1" x14ac:dyDescent="0.25">
      <c r="A281" s="69"/>
      <c r="B281" s="70"/>
      <c r="C281" s="71" t="s">
        <v>503</v>
      </c>
      <c r="D281" s="91"/>
      <c r="E281" s="38"/>
      <c r="F281" s="38"/>
      <c r="G281" s="38"/>
      <c r="H281" s="38"/>
      <c r="I281" s="38">
        <v>330000</v>
      </c>
      <c r="J281" s="38"/>
      <c r="K281" s="38"/>
    </row>
    <row r="282" spans="1:11" x14ac:dyDescent="0.25">
      <c r="A282" s="17">
        <v>5202</v>
      </c>
      <c r="B282" s="7">
        <v>421500</v>
      </c>
      <c r="C282" s="8" t="s">
        <v>224</v>
      </c>
      <c r="D282" s="91">
        <v>1900000</v>
      </c>
      <c r="E282" s="38">
        <f t="shared" si="25"/>
        <v>1900000</v>
      </c>
      <c r="F282" s="38"/>
      <c r="G282" s="38"/>
      <c r="H282" s="38"/>
      <c r="I282" s="38">
        <v>1900000</v>
      </c>
      <c r="J282" s="38"/>
      <c r="K282" s="38"/>
    </row>
    <row r="283" spans="1:11" x14ac:dyDescent="0.25">
      <c r="A283" s="17">
        <v>5203</v>
      </c>
      <c r="B283" s="7">
        <v>421600</v>
      </c>
      <c r="C283" s="8" t="s">
        <v>225</v>
      </c>
      <c r="D283" s="79"/>
      <c r="E283" s="38">
        <f t="shared" si="25"/>
        <v>0</v>
      </c>
      <c r="F283" s="38"/>
      <c r="G283" s="38"/>
      <c r="H283" s="38"/>
      <c r="I283" s="38"/>
      <c r="J283" s="38"/>
      <c r="K283" s="38"/>
    </row>
    <row r="284" spans="1:11" x14ac:dyDescent="0.25">
      <c r="A284" s="17">
        <v>5204</v>
      </c>
      <c r="B284" s="7">
        <v>421900</v>
      </c>
      <c r="C284" s="8" t="s">
        <v>226</v>
      </c>
      <c r="D284" s="79"/>
      <c r="E284" s="38">
        <f t="shared" si="25"/>
        <v>0</v>
      </c>
      <c r="F284" s="38"/>
      <c r="G284" s="38"/>
      <c r="H284" s="38"/>
      <c r="I284" s="38"/>
      <c r="J284" s="38"/>
      <c r="K284" s="38"/>
    </row>
    <row r="285" spans="1:11" x14ac:dyDescent="0.25">
      <c r="A285" s="16">
        <v>5205</v>
      </c>
      <c r="B285" s="3">
        <v>422000</v>
      </c>
      <c r="C285" s="4" t="s">
        <v>227</v>
      </c>
      <c r="D285" s="93">
        <f>D288</f>
        <v>30000</v>
      </c>
      <c r="E285" s="40">
        <f t="shared" ref="E285:K285" si="26">E286+E287+E288+E289+E290</f>
        <v>30000</v>
      </c>
      <c r="F285" s="40">
        <f t="shared" si="26"/>
        <v>0</v>
      </c>
      <c r="G285" s="40">
        <f t="shared" si="26"/>
        <v>0</v>
      </c>
      <c r="H285" s="40">
        <f t="shared" si="26"/>
        <v>0</v>
      </c>
      <c r="I285" s="40">
        <f t="shared" si="26"/>
        <v>30000</v>
      </c>
      <c r="J285" s="40">
        <f t="shared" si="26"/>
        <v>0</v>
      </c>
      <c r="K285" s="40">
        <f t="shared" si="26"/>
        <v>0</v>
      </c>
    </row>
    <row r="286" spans="1:11" x14ac:dyDescent="0.25">
      <c r="A286" s="17">
        <v>5206</v>
      </c>
      <c r="B286" s="7">
        <v>422100</v>
      </c>
      <c r="C286" s="8" t="s">
        <v>228</v>
      </c>
      <c r="D286" s="79"/>
      <c r="E286" s="38">
        <f t="shared" si="25"/>
        <v>0</v>
      </c>
      <c r="F286" s="39"/>
      <c r="G286" s="39"/>
      <c r="H286" s="39"/>
      <c r="I286" s="39"/>
      <c r="J286" s="39"/>
      <c r="K286" s="39"/>
    </row>
    <row r="287" spans="1:11" x14ac:dyDescent="0.25">
      <c r="A287" s="17">
        <v>5207</v>
      </c>
      <c r="B287" s="7">
        <v>422200</v>
      </c>
      <c r="C287" s="8" t="s">
        <v>229</v>
      </c>
      <c r="D287" s="79"/>
      <c r="E287" s="38">
        <f t="shared" si="25"/>
        <v>0</v>
      </c>
      <c r="F287" s="39"/>
      <c r="G287" s="39"/>
      <c r="H287" s="39"/>
      <c r="I287" s="39"/>
      <c r="J287" s="39"/>
      <c r="K287" s="39"/>
    </row>
    <row r="288" spans="1:11" x14ac:dyDescent="0.25">
      <c r="A288" s="17">
        <v>5208</v>
      </c>
      <c r="B288" s="7">
        <v>422300</v>
      </c>
      <c r="C288" s="8" t="s">
        <v>230</v>
      </c>
      <c r="D288" s="91">
        <v>30000</v>
      </c>
      <c r="E288" s="38">
        <f t="shared" si="25"/>
        <v>30000</v>
      </c>
      <c r="F288" s="39"/>
      <c r="G288" s="39"/>
      <c r="H288" s="39"/>
      <c r="I288" s="38">
        <v>30000</v>
      </c>
      <c r="J288" s="39"/>
      <c r="K288" s="39"/>
    </row>
    <row r="289" spans="1:11" x14ac:dyDescent="0.25">
      <c r="A289" s="17">
        <v>5209</v>
      </c>
      <c r="B289" s="7">
        <v>422400</v>
      </c>
      <c r="C289" s="8" t="s">
        <v>231</v>
      </c>
      <c r="D289" s="79"/>
      <c r="E289" s="38">
        <f t="shared" si="25"/>
        <v>0</v>
      </c>
      <c r="F289" s="39"/>
      <c r="G289" s="39"/>
      <c r="H289" s="39"/>
      <c r="I289" s="39"/>
      <c r="J289" s="39"/>
      <c r="K289" s="39"/>
    </row>
    <row r="290" spans="1:11" x14ac:dyDescent="0.25">
      <c r="A290" s="17">
        <v>5210</v>
      </c>
      <c r="B290" s="7">
        <v>422900</v>
      </c>
      <c r="C290" s="8" t="s">
        <v>232</v>
      </c>
      <c r="D290" s="79"/>
      <c r="E290" s="38">
        <f t="shared" si="25"/>
        <v>0</v>
      </c>
      <c r="F290" s="39"/>
      <c r="G290" s="39"/>
      <c r="H290" s="39"/>
      <c r="I290" s="39"/>
      <c r="J290" s="39"/>
      <c r="K290" s="39"/>
    </row>
    <row r="291" spans="1:11" x14ac:dyDescent="0.25">
      <c r="A291" s="16">
        <v>5211</v>
      </c>
      <c r="B291" s="3">
        <v>423000</v>
      </c>
      <c r="C291" s="4" t="s">
        <v>233</v>
      </c>
      <c r="D291" s="93">
        <f>D292+D293+D298+D299+D300+D301+D302+D307</f>
        <v>9560000</v>
      </c>
      <c r="E291" s="40">
        <f t="shared" ref="E291:J291" si="27">SUM(E292:E302)+E307</f>
        <v>10080000</v>
      </c>
      <c r="F291" s="40">
        <f t="shared" si="27"/>
        <v>0</v>
      </c>
      <c r="G291" s="40">
        <f t="shared" si="27"/>
        <v>0</v>
      </c>
      <c r="H291" s="40">
        <f t="shared" si="27"/>
        <v>3900000</v>
      </c>
      <c r="I291" s="40">
        <f>I293+I298+I299</f>
        <v>2630000</v>
      </c>
      <c r="J291" s="40">
        <f t="shared" si="27"/>
        <v>0</v>
      </c>
      <c r="K291" s="40">
        <f>K293+K298+K299+K300+K302+K307</f>
        <v>3550000</v>
      </c>
    </row>
    <row r="292" spans="1:11" x14ac:dyDescent="0.25">
      <c r="A292" s="17">
        <v>5212</v>
      </c>
      <c r="B292" s="7">
        <v>423100</v>
      </c>
      <c r="C292" s="8" t="s">
        <v>234</v>
      </c>
      <c r="D292" s="91"/>
      <c r="E292" s="38">
        <f>F292+G292+H292+I292+J292+K292</f>
        <v>0</v>
      </c>
      <c r="F292" s="38"/>
      <c r="G292" s="38"/>
      <c r="H292" s="38"/>
      <c r="I292" s="38"/>
      <c r="J292" s="38"/>
      <c r="K292" s="38"/>
    </row>
    <row r="293" spans="1:11" ht="25.5" x14ac:dyDescent="0.25">
      <c r="A293" s="17">
        <v>5213</v>
      </c>
      <c r="B293" s="7">
        <v>423200</v>
      </c>
      <c r="C293" s="41" t="s">
        <v>530</v>
      </c>
      <c r="D293" s="91">
        <v>2260000</v>
      </c>
      <c r="E293" s="38">
        <f t="shared" ref="E293:E302" si="28">F293+G293+H293+I293+J293+K293</f>
        <v>2260000</v>
      </c>
      <c r="F293" s="38"/>
      <c r="G293" s="38"/>
      <c r="H293" s="38"/>
      <c r="I293" s="38">
        <v>1680000</v>
      </c>
      <c r="J293" s="38"/>
      <c r="K293" s="38">
        <v>580000</v>
      </c>
    </row>
    <row r="294" spans="1:11" hidden="1" x14ac:dyDescent="0.25">
      <c r="A294" s="69"/>
      <c r="B294" s="70"/>
      <c r="C294" s="71" t="s">
        <v>504</v>
      </c>
      <c r="D294" s="91"/>
      <c r="E294" s="38"/>
      <c r="F294" s="38"/>
      <c r="G294" s="38"/>
      <c r="H294" s="38"/>
      <c r="I294" s="38">
        <v>1000000</v>
      </c>
      <c r="J294" s="38"/>
      <c r="K294" s="38">
        <v>200000</v>
      </c>
    </row>
    <row r="295" spans="1:11" hidden="1" x14ac:dyDescent="0.25">
      <c r="A295" s="69"/>
      <c r="B295" s="70"/>
      <c r="C295" s="71" t="s">
        <v>505</v>
      </c>
      <c r="D295" s="91"/>
      <c r="E295" s="38"/>
      <c r="F295" s="38"/>
      <c r="G295" s="38"/>
      <c r="H295" s="38"/>
      <c r="I295" s="38"/>
      <c r="J295" s="38"/>
      <c r="K295" s="38">
        <v>300000</v>
      </c>
    </row>
    <row r="296" spans="1:11" hidden="1" x14ac:dyDescent="0.25">
      <c r="A296" s="69"/>
      <c r="B296" s="70"/>
      <c r="C296" s="71" t="s">
        <v>506</v>
      </c>
      <c r="D296" s="91"/>
      <c r="E296" s="38"/>
      <c r="F296" s="38"/>
      <c r="G296" s="38"/>
      <c r="H296" s="38"/>
      <c r="I296" s="38">
        <v>500000</v>
      </c>
      <c r="J296" s="38"/>
      <c r="K296" s="38"/>
    </row>
    <row r="297" spans="1:11" hidden="1" x14ac:dyDescent="0.25">
      <c r="A297" s="69"/>
      <c r="B297" s="70"/>
      <c r="C297" s="71" t="s">
        <v>507</v>
      </c>
      <c r="D297" s="91"/>
      <c r="E297" s="38"/>
      <c r="F297" s="38"/>
      <c r="G297" s="38"/>
      <c r="H297" s="38"/>
      <c r="I297" s="38">
        <v>180000</v>
      </c>
      <c r="J297" s="38"/>
      <c r="K297" s="38">
        <v>80000</v>
      </c>
    </row>
    <row r="298" spans="1:11" x14ac:dyDescent="0.25">
      <c r="A298" s="17">
        <v>5214</v>
      </c>
      <c r="B298" s="7">
        <v>423300</v>
      </c>
      <c r="C298" s="8" t="s">
        <v>235</v>
      </c>
      <c r="D298" s="91">
        <v>900000</v>
      </c>
      <c r="E298" s="38">
        <f t="shared" si="28"/>
        <v>900000</v>
      </c>
      <c r="F298" s="38"/>
      <c r="G298" s="38"/>
      <c r="H298" s="38"/>
      <c r="I298" s="38">
        <v>800000</v>
      </c>
      <c r="J298" s="38"/>
      <c r="K298" s="38">
        <v>100000</v>
      </c>
    </row>
    <row r="299" spans="1:11" x14ac:dyDescent="0.25">
      <c r="A299" s="17">
        <v>5215</v>
      </c>
      <c r="B299" s="7">
        <v>423400</v>
      </c>
      <c r="C299" s="8" t="s">
        <v>236</v>
      </c>
      <c r="D299" s="91">
        <v>270000</v>
      </c>
      <c r="E299" s="38">
        <f t="shared" si="28"/>
        <v>270000</v>
      </c>
      <c r="F299" s="38"/>
      <c r="G299" s="38"/>
      <c r="H299" s="38"/>
      <c r="I299" s="38">
        <v>150000</v>
      </c>
      <c r="J299" s="38"/>
      <c r="K299" s="38">
        <v>120000</v>
      </c>
    </row>
    <row r="300" spans="1:11" x14ac:dyDescent="0.25">
      <c r="A300" s="17">
        <v>5216</v>
      </c>
      <c r="B300" s="7">
        <v>423500</v>
      </c>
      <c r="C300" s="8" t="s">
        <v>237</v>
      </c>
      <c r="D300" s="91">
        <v>1800000</v>
      </c>
      <c r="E300" s="38">
        <f t="shared" si="28"/>
        <v>2320000</v>
      </c>
      <c r="F300" s="38"/>
      <c r="G300" s="38"/>
      <c r="H300" s="38"/>
      <c r="I300" s="38"/>
      <c r="J300" s="38"/>
      <c r="K300" s="38">
        <v>2320000</v>
      </c>
    </row>
    <row r="301" spans="1:11" x14ac:dyDescent="0.25">
      <c r="A301" s="17">
        <v>5217</v>
      </c>
      <c r="B301" s="7">
        <v>423600</v>
      </c>
      <c r="C301" s="8" t="s">
        <v>238</v>
      </c>
      <c r="D301" s="91"/>
      <c r="E301" s="38">
        <f t="shared" si="28"/>
        <v>0</v>
      </c>
      <c r="F301" s="38"/>
      <c r="G301" s="38"/>
      <c r="H301" s="38"/>
      <c r="I301" s="38"/>
      <c r="J301" s="38"/>
      <c r="K301" s="38"/>
    </row>
    <row r="302" spans="1:11" x14ac:dyDescent="0.25">
      <c r="A302" s="17">
        <v>5218</v>
      </c>
      <c r="B302" s="7">
        <v>423700</v>
      </c>
      <c r="C302" s="8" t="s">
        <v>239</v>
      </c>
      <c r="D302" s="91">
        <v>100000</v>
      </c>
      <c r="E302" s="38">
        <f t="shared" si="28"/>
        <v>100000</v>
      </c>
      <c r="F302" s="38"/>
      <c r="G302" s="38"/>
      <c r="H302" s="38"/>
      <c r="I302" s="38"/>
      <c r="J302" s="38"/>
      <c r="K302" s="38">
        <v>100000</v>
      </c>
    </row>
    <row r="303" spans="1:11" ht="15" hidden="1" customHeight="1" x14ac:dyDescent="0.25">
      <c r="A303" s="101" t="s">
        <v>3</v>
      </c>
      <c r="B303" s="103" t="s">
        <v>4</v>
      </c>
      <c r="C303" s="103" t="s">
        <v>5</v>
      </c>
      <c r="D303" s="91"/>
      <c r="E303" s="119" t="s">
        <v>454</v>
      </c>
      <c r="F303" s="120"/>
      <c r="G303" s="120"/>
      <c r="H303" s="120"/>
      <c r="I303" s="120"/>
      <c r="J303" s="120"/>
      <c r="K303" s="121"/>
    </row>
    <row r="304" spans="1:11" ht="15" hidden="1" customHeight="1" x14ac:dyDescent="0.25">
      <c r="A304" s="102"/>
      <c r="B304" s="104"/>
      <c r="C304" s="105"/>
      <c r="D304" s="91"/>
      <c r="E304" s="122" t="s">
        <v>455</v>
      </c>
      <c r="F304" s="124" t="s">
        <v>456</v>
      </c>
      <c r="G304" s="125"/>
      <c r="H304" s="125"/>
      <c r="I304" s="126"/>
      <c r="J304" s="122" t="s">
        <v>9</v>
      </c>
      <c r="K304" s="127" t="s">
        <v>10</v>
      </c>
    </row>
    <row r="305" spans="1:11" ht="48.75" hidden="1" customHeight="1" x14ac:dyDescent="0.25">
      <c r="A305" s="102"/>
      <c r="B305" s="104"/>
      <c r="C305" s="105"/>
      <c r="D305" s="91"/>
      <c r="E305" s="123"/>
      <c r="F305" s="56" t="s">
        <v>457</v>
      </c>
      <c r="G305" s="56" t="s">
        <v>12</v>
      </c>
      <c r="H305" s="56" t="s">
        <v>13</v>
      </c>
      <c r="I305" s="56" t="s">
        <v>14</v>
      </c>
      <c r="J305" s="123"/>
      <c r="K305" s="128"/>
    </row>
    <row r="306" spans="1:11" hidden="1" x14ac:dyDescent="0.25">
      <c r="A306" s="14">
        <v>1</v>
      </c>
      <c r="B306" s="15">
        <v>2</v>
      </c>
      <c r="C306" s="15">
        <v>3</v>
      </c>
      <c r="D306" s="91"/>
      <c r="E306" s="57">
        <v>5</v>
      </c>
      <c r="F306" s="57">
        <v>6</v>
      </c>
      <c r="G306" s="57">
        <v>7</v>
      </c>
      <c r="H306" s="57">
        <v>8</v>
      </c>
      <c r="I306" s="57">
        <v>9</v>
      </c>
      <c r="J306" s="58">
        <v>10</v>
      </c>
      <c r="K306" s="58">
        <v>11</v>
      </c>
    </row>
    <row r="307" spans="1:11" x14ac:dyDescent="0.25">
      <c r="A307" s="17">
        <v>5219</v>
      </c>
      <c r="B307" s="7">
        <v>423900</v>
      </c>
      <c r="C307" s="8" t="s">
        <v>240</v>
      </c>
      <c r="D307" s="91">
        <v>4230000</v>
      </c>
      <c r="E307" s="38">
        <f>F307+G307+H307+I307+J307+K307</f>
        <v>4230000</v>
      </c>
      <c r="F307" s="38"/>
      <c r="G307" s="38"/>
      <c r="H307" s="38">
        <v>3900000</v>
      </c>
      <c r="I307" s="38"/>
      <c r="J307" s="38"/>
      <c r="K307" s="38">
        <v>330000</v>
      </c>
    </row>
    <row r="308" spans="1:11" x14ac:dyDescent="0.25">
      <c r="A308" s="16">
        <v>5220</v>
      </c>
      <c r="B308" s="3">
        <v>424000</v>
      </c>
      <c r="C308" s="4" t="s">
        <v>241</v>
      </c>
      <c r="D308" s="93">
        <f>D311</f>
        <v>4600000</v>
      </c>
      <c r="E308" s="40">
        <f t="shared" ref="E308:K308" si="29">SUM(E309:E315)</f>
        <v>4600000</v>
      </c>
      <c r="F308" s="40">
        <f t="shared" si="29"/>
        <v>0</v>
      </c>
      <c r="G308" s="40">
        <f t="shared" si="29"/>
        <v>0</v>
      </c>
      <c r="H308" s="40">
        <f>SUM(H309:H315)</f>
        <v>2900000</v>
      </c>
      <c r="I308" s="40">
        <f t="shared" si="29"/>
        <v>500000</v>
      </c>
      <c r="J308" s="40">
        <f t="shared" si="29"/>
        <v>0</v>
      </c>
      <c r="K308" s="40">
        <f t="shared" si="29"/>
        <v>1200000</v>
      </c>
    </row>
    <row r="309" spans="1:11" x14ac:dyDescent="0.25">
      <c r="A309" s="17">
        <v>5221</v>
      </c>
      <c r="B309" s="7">
        <v>424100</v>
      </c>
      <c r="C309" s="8" t="s">
        <v>242</v>
      </c>
      <c r="D309" s="79"/>
      <c r="E309" s="39"/>
      <c r="F309" s="39"/>
      <c r="G309" s="39"/>
      <c r="H309" s="39"/>
      <c r="I309" s="39"/>
      <c r="J309" s="39"/>
      <c r="K309" s="39"/>
    </row>
    <row r="310" spans="1:11" x14ac:dyDescent="0.25">
      <c r="A310" s="17">
        <v>5222</v>
      </c>
      <c r="B310" s="7">
        <v>424200</v>
      </c>
      <c r="C310" s="8" t="s">
        <v>243</v>
      </c>
      <c r="D310" s="79"/>
      <c r="E310" s="39"/>
      <c r="F310" s="39"/>
      <c r="G310" s="39"/>
      <c r="H310" s="39"/>
      <c r="I310" s="39"/>
      <c r="J310" s="39"/>
      <c r="K310" s="39"/>
    </row>
    <row r="311" spans="1:11" x14ac:dyDescent="0.25">
      <c r="A311" s="17">
        <v>5223</v>
      </c>
      <c r="B311" s="7">
        <v>424300</v>
      </c>
      <c r="C311" s="8" t="s">
        <v>244</v>
      </c>
      <c r="D311" s="91">
        <v>4600000</v>
      </c>
      <c r="E311" s="38">
        <f>F311+G311+H311+I311+J311+K311</f>
        <v>4600000</v>
      </c>
      <c r="F311" s="38"/>
      <c r="G311" s="38"/>
      <c r="H311" s="38">
        <v>2900000</v>
      </c>
      <c r="I311" s="38">
        <v>500000</v>
      </c>
      <c r="J311" s="38"/>
      <c r="K311" s="38">
        <v>1200000</v>
      </c>
    </row>
    <row r="312" spans="1:11" x14ac:dyDescent="0.25">
      <c r="A312" s="17">
        <v>5224</v>
      </c>
      <c r="B312" s="7">
        <v>424400</v>
      </c>
      <c r="C312" s="8" t="s">
        <v>245</v>
      </c>
      <c r="D312" s="79"/>
      <c r="E312" s="39"/>
      <c r="F312" s="38"/>
      <c r="G312" s="38"/>
      <c r="H312" s="38"/>
      <c r="I312" s="38"/>
      <c r="J312" s="38"/>
      <c r="K312" s="38"/>
    </row>
    <row r="313" spans="1:11" ht="25.5" x14ac:dyDescent="0.25">
      <c r="A313" s="17">
        <v>5225</v>
      </c>
      <c r="B313" s="7">
        <v>424500</v>
      </c>
      <c r="C313" s="8" t="s">
        <v>246</v>
      </c>
      <c r="D313" s="79"/>
      <c r="E313" s="39"/>
      <c r="F313" s="38"/>
      <c r="G313" s="38"/>
      <c r="H313" s="38"/>
      <c r="I313" s="38"/>
      <c r="J313" s="38"/>
      <c r="K313" s="38"/>
    </row>
    <row r="314" spans="1:11" ht="25.5" x14ac:dyDescent="0.25">
      <c r="A314" s="17">
        <v>5226</v>
      </c>
      <c r="B314" s="7">
        <v>424600</v>
      </c>
      <c r="C314" s="8" t="s">
        <v>247</v>
      </c>
      <c r="D314" s="79"/>
      <c r="E314" s="39"/>
      <c r="F314" s="38"/>
      <c r="G314" s="38"/>
      <c r="H314" s="38"/>
      <c r="I314" s="38"/>
      <c r="J314" s="38"/>
      <c r="K314" s="38"/>
    </row>
    <row r="315" spans="1:11" x14ac:dyDescent="0.25">
      <c r="A315" s="17">
        <v>5227</v>
      </c>
      <c r="B315" s="7">
        <v>424900</v>
      </c>
      <c r="C315" s="8" t="s">
        <v>248</v>
      </c>
      <c r="D315" s="79"/>
      <c r="E315" s="39"/>
      <c r="F315" s="38"/>
      <c r="G315" s="38"/>
      <c r="H315" s="38"/>
      <c r="I315" s="38"/>
      <c r="J315" s="38"/>
      <c r="K315" s="38"/>
    </row>
    <row r="316" spans="1:11" x14ac:dyDescent="0.25">
      <c r="A316" s="16">
        <v>5228</v>
      </c>
      <c r="B316" s="3">
        <v>425000</v>
      </c>
      <c r="C316" s="4" t="s">
        <v>249</v>
      </c>
      <c r="D316" s="93">
        <f>D317+D329</f>
        <v>7020000</v>
      </c>
      <c r="E316" s="40">
        <f t="shared" ref="E316:K316" si="30">E317+E329</f>
        <v>8330541</v>
      </c>
      <c r="F316" s="40">
        <f t="shared" si="30"/>
        <v>810541</v>
      </c>
      <c r="G316" s="40">
        <f t="shared" si="30"/>
        <v>0</v>
      </c>
      <c r="H316" s="40">
        <f t="shared" si="30"/>
        <v>0</v>
      </c>
      <c r="I316" s="40">
        <f t="shared" si="30"/>
        <v>6620000</v>
      </c>
      <c r="J316" s="40">
        <f t="shared" si="30"/>
        <v>0</v>
      </c>
      <c r="K316" s="40">
        <f t="shared" si="30"/>
        <v>900000</v>
      </c>
    </row>
    <row r="317" spans="1:11" x14ac:dyDescent="0.25">
      <c r="A317" s="17">
        <v>5229</v>
      </c>
      <c r="B317" s="7">
        <v>425100</v>
      </c>
      <c r="C317" s="8" t="s">
        <v>250</v>
      </c>
      <c r="D317" s="91">
        <v>3020000</v>
      </c>
      <c r="E317" s="38">
        <f>F317+G317+H317+I317+J317+K317</f>
        <v>3020000</v>
      </c>
      <c r="F317" s="38"/>
      <c r="G317" s="38"/>
      <c r="H317" s="38"/>
      <c r="I317" s="38">
        <v>2520000</v>
      </c>
      <c r="J317" s="38"/>
      <c r="K317" s="38">
        <v>500000</v>
      </c>
    </row>
    <row r="318" spans="1:11" hidden="1" x14ac:dyDescent="0.25">
      <c r="A318" s="69"/>
      <c r="B318" s="70"/>
      <c r="C318" s="71" t="s">
        <v>508</v>
      </c>
      <c r="D318" s="91"/>
      <c r="E318" s="72"/>
      <c r="F318" s="72"/>
      <c r="G318" s="72"/>
      <c r="H318" s="72"/>
      <c r="I318" s="72"/>
      <c r="J318" s="72"/>
      <c r="K318" s="72"/>
    </row>
    <row r="319" spans="1:11" hidden="1" x14ac:dyDescent="0.25">
      <c r="A319" s="69"/>
      <c r="B319" s="70"/>
      <c r="C319" s="71" t="s">
        <v>509</v>
      </c>
      <c r="D319" s="91"/>
      <c r="E319" s="72"/>
      <c r="F319" s="72"/>
      <c r="G319" s="72"/>
      <c r="H319" s="72"/>
      <c r="I319" s="72">
        <v>100000</v>
      </c>
      <c r="J319" s="72"/>
      <c r="K319" s="72"/>
    </row>
    <row r="320" spans="1:11" hidden="1" x14ac:dyDescent="0.25">
      <c r="A320" s="69"/>
      <c r="B320" s="70"/>
      <c r="C320" s="71" t="s">
        <v>510</v>
      </c>
      <c r="D320" s="91"/>
      <c r="E320" s="72"/>
      <c r="F320" s="72"/>
      <c r="G320" s="72"/>
      <c r="H320" s="72"/>
      <c r="I320" s="72">
        <v>720000</v>
      </c>
      <c r="J320" s="72"/>
      <c r="K320" s="72"/>
    </row>
    <row r="321" spans="1:11" hidden="1" x14ac:dyDescent="0.25">
      <c r="A321" s="69"/>
      <c r="B321" s="70"/>
      <c r="C321" s="71" t="s">
        <v>511</v>
      </c>
      <c r="D321" s="91"/>
      <c r="E321" s="72"/>
      <c r="F321" s="72"/>
      <c r="G321" s="72"/>
      <c r="H321" s="72"/>
      <c r="I321" s="72">
        <v>300000</v>
      </c>
      <c r="J321" s="72"/>
      <c r="K321" s="72"/>
    </row>
    <row r="322" spans="1:11" hidden="1" x14ac:dyDescent="0.25">
      <c r="A322" s="69"/>
      <c r="B322" s="70"/>
      <c r="C322" s="71" t="s">
        <v>512</v>
      </c>
      <c r="D322" s="91"/>
      <c r="E322" s="72"/>
      <c r="F322" s="72"/>
      <c r="G322" s="72"/>
      <c r="H322" s="72"/>
      <c r="I322" s="72">
        <v>100000</v>
      </c>
      <c r="J322" s="72"/>
      <c r="K322" s="72"/>
    </row>
    <row r="323" spans="1:11" hidden="1" x14ac:dyDescent="0.25">
      <c r="A323" s="69"/>
      <c r="B323" s="70"/>
      <c r="C323" s="71" t="s">
        <v>513</v>
      </c>
      <c r="D323" s="91"/>
      <c r="E323" s="72"/>
      <c r="F323" s="72"/>
      <c r="G323" s="72"/>
      <c r="H323" s="72"/>
      <c r="I323" s="72">
        <v>500000</v>
      </c>
      <c r="J323" s="72"/>
      <c r="K323" s="72"/>
    </row>
    <row r="324" spans="1:11" hidden="1" x14ac:dyDescent="0.25">
      <c r="A324" s="69"/>
      <c r="B324" s="70"/>
      <c r="C324" s="71" t="s">
        <v>514</v>
      </c>
      <c r="D324" s="91"/>
      <c r="E324" s="72"/>
      <c r="F324" s="72"/>
      <c r="G324" s="72"/>
      <c r="H324" s="72"/>
      <c r="I324" s="72">
        <v>50000</v>
      </c>
      <c r="J324" s="72"/>
      <c r="K324" s="72"/>
    </row>
    <row r="325" spans="1:11" hidden="1" x14ac:dyDescent="0.25">
      <c r="A325" s="69"/>
      <c r="B325" s="70"/>
      <c r="C325" s="71" t="s">
        <v>515</v>
      </c>
      <c r="D325" s="91"/>
      <c r="E325" s="72"/>
      <c r="F325" s="72"/>
      <c r="G325" s="72"/>
      <c r="H325" s="72"/>
      <c r="I325" s="72">
        <v>500000</v>
      </c>
      <c r="J325" s="72"/>
      <c r="K325" s="72"/>
    </row>
    <row r="326" spans="1:11" hidden="1" x14ac:dyDescent="0.25">
      <c r="A326" s="69"/>
      <c r="B326" s="70"/>
      <c r="C326" s="71" t="s">
        <v>516</v>
      </c>
      <c r="D326" s="91"/>
      <c r="E326" s="72"/>
      <c r="F326" s="72"/>
      <c r="G326" s="72"/>
      <c r="H326" s="72"/>
      <c r="I326" s="72">
        <v>250000</v>
      </c>
      <c r="J326" s="72"/>
      <c r="K326" s="72"/>
    </row>
    <row r="327" spans="1:11" hidden="1" x14ac:dyDescent="0.25">
      <c r="A327" s="65"/>
      <c r="B327" s="66"/>
      <c r="C327" s="67" t="s">
        <v>517</v>
      </c>
      <c r="D327" s="91"/>
      <c r="E327" s="68"/>
      <c r="F327" s="68"/>
      <c r="G327" s="68"/>
      <c r="H327" s="68"/>
      <c r="I327" s="48">
        <v>165000</v>
      </c>
      <c r="J327" s="68"/>
      <c r="K327" s="68"/>
    </row>
    <row r="328" spans="1:11" hidden="1" x14ac:dyDescent="0.25">
      <c r="A328" s="65"/>
      <c r="B328" s="66"/>
      <c r="C328" s="67" t="s">
        <v>518</v>
      </c>
      <c r="D328" s="91"/>
      <c r="E328" s="68"/>
      <c r="F328" s="68"/>
      <c r="G328" s="68"/>
      <c r="H328" s="68"/>
      <c r="I328" s="68">
        <v>85000</v>
      </c>
      <c r="J328" s="68"/>
      <c r="K328" s="68"/>
    </row>
    <row r="329" spans="1:11" x14ac:dyDescent="0.25">
      <c r="A329" s="17">
        <v>5230</v>
      </c>
      <c r="B329" s="7">
        <v>425200</v>
      </c>
      <c r="C329" s="8" t="s">
        <v>251</v>
      </c>
      <c r="D329" s="91">
        <v>4000000</v>
      </c>
      <c r="E329" s="38">
        <f>F329+G329+H329+I329+J329+K329</f>
        <v>5310541</v>
      </c>
      <c r="F329" s="38">
        <v>810541</v>
      </c>
      <c r="G329" s="38"/>
      <c r="H329" s="38"/>
      <c r="I329" s="38">
        <v>4100000</v>
      </c>
      <c r="J329" s="38"/>
      <c r="K329" s="38">
        <v>400000</v>
      </c>
    </row>
    <row r="330" spans="1:11" hidden="1" x14ac:dyDescent="0.25">
      <c r="A330" s="69"/>
      <c r="B330" s="70"/>
      <c r="C330" s="71" t="s">
        <v>519</v>
      </c>
      <c r="D330" s="79"/>
      <c r="E330" s="72"/>
      <c r="F330" s="72"/>
      <c r="G330" s="72"/>
      <c r="H330" s="72"/>
      <c r="I330" s="72">
        <v>1500000</v>
      </c>
      <c r="J330" s="72"/>
      <c r="K330" s="72"/>
    </row>
    <row r="331" spans="1:11" hidden="1" x14ac:dyDescent="0.25">
      <c r="A331" s="69"/>
      <c r="B331" s="70"/>
      <c r="C331" s="71" t="s">
        <v>520</v>
      </c>
      <c r="D331" s="79"/>
      <c r="E331" s="72"/>
      <c r="F331" s="72"/>
      <c r="G331" s="72"/>
      <c r="H331" s="72"/>
      <c r="I331" s="72">
        <v>20000</v>
      </c>
      <c r="J331" s="72"/>
      <c r="K331" s="72"/>
    </row>
    <row r="332" spans="1:11" hidden="1" x14ac:dyDescent="0.25">
      <c r="A332" s="69"/>
      <c r="B332" s="70"/>
      <c r="C332" s="71" t="s">
        <v>526</v>
      </c>
      <c r="D332" s="79"/>
      <c r="E332" s="72"/>
      <c r="F332" s="72"/>
      <c r="G332" s="72"/>
      <c r="H332" s="72"/>
      <c r="I332" s="72">
        <v>400000</v>
      </c>
      <c r="J332" s="72"/>
      <c r="K332" s="72"/>
    </row>
    <row r="333" spans="1:11" hidden="1" x14ac:dyDescent="0.25">
      <c r="A333" s="69"/>
      <c r="B333" s="70"/>
      <c r="C333" s="71" t="s">
        <v>527</v>
      </c>
      <c r="D333" s="79"/>
      <c r="E333" s="72"/>
      <c r="F333" s="72"/>
      <c r="G333" s="72"/>
      <c r="H333" s="72"/>
      <c r="I333" s="72">
        <v>130000</v>
      </c>
      <c r="J333" s="72"/>
      <c r="K333" s="72"/>
    </row>
    <row r="334" spans="1:11" hidden="1" x14ac:dyDescent="0.25">
      <c r="A334" s="69"/>
      <c r="B334" s="70"/>
      <c r="C334" s="71" t="s">
        <v>521</v>
      </c>
      <c r="D334" s="79"/>
      <c r="E334" s="72"/>
      <c r="F334" s="72"/>
      <c r="G334" s="72"/>
      <c r="H334" s="72"/>
      <c r="I334" s="72">
        <v>1000000</v>
      </c>
      <c r="J334" s="72"/>
      <c r="K334" s="72"/>
    </row>
    <row r="335" spans="1:11" hidden="1" x14ac:dyDescent="0.25">
      <c r="A335" s="69"/>
      <c r="B335" s="70"/>
      <c r="C335" s="71" t="s">
        <v>522</v>
      </c>
      <c r="D335" s="79"/>
      <c r="E335" s="72"/>
      <c r="F335" s="72"/>
      <c r="G335" s="72"/>
      <c r="H335" s="72"/>
      <c r="I335" s="72">
        <v>400000</v>
      </c>
      <c r="J335" s="72"/>
      <c r="K335" s="72"/>
    </row>
    <row r="336" spans="1:11" hidden="1" x14ac:dyDescent="0.25">
      <c r="A336" s="69"/>
      <c r="B336" s="70"/>
      <c r="C336" s="71" t="s">
        <v>523</v>
      </c>
      <c r="D336" s="79"/>
      <c r="E336" s="72"/>
      <c r="F336" s="72"/>
      <c r="G336" s="72"/>
      <c r="H336" s="72"/>
      <c r="I336" s="72">
        <v>150000</v>
      </c>
      <c r="J336" s="72"/>
      <c r="K336" s="72"/>
    </row>
    <row r="337" spans="1:22" hidden="1" x14ac:dyDescent="0.25">
      <c r="A337" s="65"/>
      <c r="B337" s="66"/>
      <c r="C337" s="67" t="s">
        <v>524</v>
      </c>
      <c r="D337" s="79"/>
      <c r="E337" s="68"/>
      <c r="F337" s="68"/>
      <c r="G337" s="68"/>
      <c r="H337" s="68"/>
      <c r="I337" s="68">
        <v>100000</v>
      </c>
      <c r="J337" s="68"/>
      <c r="K337" s="68"/>
    </row>
    <row r="338" spans="1:22" hidden="1" x14ac:dyDescent="0.25">
      <c r="A338" s="65"/>
      <c r="B338" s="66"/>
      <c r="C338" s="67" t="s">
        <v>525</v>
      </c>
      <c r="D338" s="79"/>
      <c r="E338" s="68"/>
      <c r="F338" s="68"/>
      <c r="G338" s="68"/>
      <c r="H338" s="68"/>
      <c r="I338" s="68">
        <v>50000</v>
      </c>
      <c r="J338" s="68"/>
      <c r="K338" s="68"/>
    </row>
    <row r="339" spans="1:22" x14ac:dyDescent="0.25">
      <c r="A339" s="16">
        <v>5231</v>
      </c>
      <c r="B339" s="3">
        <v>426000</v>
      </c>
      <c r="C339" s="4" t="s">
        <v>252</v>
      </c>
      <c r="D339" s="93">
        <f>D340+D341+D342+D343+D345+D347+D348+D349+D350+D352+D362+D363</f>
        <v>164611459</v>
      </c>
      <c r="E339" s="40">
        <f>F339+G339+H339+I339+J339+K339</f>
        <v>164161459</v>
      </c>
      <c r="F339" s="40">
        <f>SUM(F340:F363)</f>
        <v>789459</v>
      </c>
      <c r="G339" s="40">
        <f>SUM(G340:G363)</f>
        <v>0</v>
      </c>
      <c r="H339" s="40">
        <f>SUM(H340:H363)</f>
        <v>0</v>
      </c>
      <c r="I339" s="40">
        <f>I340+I341+I343+I344+I345+I346+I350+I352+I362+I363</f>
        <v>162297000</v>
      </c>
      <c r="J339" s="40">
        <f>SUM(J340:J363)</f>
        <v>0</v>
      </c>
      <c r="K339" s="40">
        <f>K340+K341+K343+K345+K352+K362+K363+K346</f>
        <v>1075000</v>
      </c>
    </row>
    <row r="340" spans="1:22" x14ac:dyDescent="0.25">
      <c r="A340" s="17">
        <v>5232</v>
      </c>
      <c r="B340" s="7">
        <v>426100</v>
      </c>
      <c r="C340" s="8" t="s">
        <v>253</v>
      </c>
      <c r="D340" s="91">
        <v>1600000</v>
      </c>
      <c r="E340" s="38">
        <f>F340+G340+H340+I340+J340+K340</f>
        <v>1600000</v>
      </c>
      <c r="F340" s="38"/>
      <c r="G340" s="38"/>
      <c r="H340" s="38"/>
      <c r="I340" s="38">
        <v>1500000</v>
      </c>
      <c r="J340" s="38"/>
      <c r="K340" s="38">
        <v>100000</v>
      </c>
    </row>
    <row r="341" spans="1:22" s="46" customFormat="1" x14ac:dyDescent="0.25">
      <c r="A341" s="44"/>
      <c r="B341" s="45">
        <v>426121</v>
      </c>
      <c r="C341" s="41" t="s">
        <v>493</v>
      </c>
      <c r="D341" s="91">
        <v>100000</v>
      </c>
      <c r="E341" s="38">
        <f>F341+G341+H341+I341+J341+K341</f>
        <v>100000</v>
      </c>
      <c r="F341" s="38"/>
      <c r="G341" s="38"/>
      <c r="H341" s="38"/>
      <c r="I341" s="38">
        <v>100000</v>
      </c>
      <c r="J341" s="38"/>
      <c r="K341" s="38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s="47" customFormat="1" x14ac:dyDescent="0.25">
      <c r="A342" s="44"/>
      <c r="B342" s="45">
        <v>426124</v>
      </c>
      <c r="C342" s="41" t="s">
        <v>494</v>
      </c>
      <c r="D342" s="91"/>
      <c r="E342" s="38"/>
      <c r="F342" s="38"/>
      <c r="G342" s="38"/>
      <c r="H342" s="38"/>
      <c r="I342" s="38"/>
      <c r="J342" s="38"/>
      <c r="K342" s="38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x14ac:dyDescent="0.25">
      <c r="A343" s="17"/>
      <c r="B343" s="45">
        <v>426131</v>
      </c>
      <c r="C343" s="41" t="s">
        <v>480</v>
      </c>
      <c r="D343" s="91">
        <v>40000</v>
      </c>
      <c r="E343" s="38">
        <f>F343+G343+H343+I343+J343+K343</f>
        <v>40000</v>
      </c>
      <c r="F343" s="38"/>
      <c r="G343" s="38"/>
      <c r="H343" s="38"/>
      <c r="I343" s="38"/>
      <c r="J343" s="38"/>
      <c r="K343" s="38">
        <v>40000</v>
      </c>
    </row>
    <row r="344" spans="1:22" x14ac:dyDescent="0.25">
      <c r="A344" s="17">
        <v>5233</v>
      </c>
      <c r="B344" s="7">
        <v>426200</v>
      </c>
      <c r="C344" s="8" t="s">
        <v>254</v>
      </c>
      <c r="D344" s="91"/>
      <c r="E344" s="38">
        <f>F344+G344+H344+I344+J344+K344</f>
        <v>0</v>
      </c>
      <c r="F344" s="38"/>
      <c r="G344" s="38"/>
      <c r="H344" s="38"/>
      <c r="I344" s="38"/>
      <c r="J344" s="38"/>
      <c r="K344" s="38"/>
    </row>
    <row r="345" spans="1:22" ht="25.5" x14ac:dyDescent="0.25">
      <c r="A345" s="17">
        <v>5234</v>
      </c>
      <c r="B345" s="7">
        <v>426300</v>
      </c>
      <c r="C345" s="8" t="s">
        <v>255</v>
      </c>
      <c r="D345" s="91">
        <v>130000</v>
      </c>
      <c r="E345" s="38">
        <f>F345+G345+H345+I345+J345+K345</f>
        <v>130000</v>
      </c>
      <c r="F345" s="38"/>
      <c r="G345" s="38"/>
      <c r="H345" s="38"/>
      <c r="I345" s="38"/>
      <c r="J345" s="38"/>
      <c r="K345" s="38">
        <v>130000</v>
      </c>
    </row>
    <row r="346" spans="1:22" x14ac:dyDescent="0.25">
      <c r="A346" s="17">
        <v>5235</v>
      </c>
      <c r="B346" s="7">
        <v>426400</v>
      </c>
      <c r="C346" s="8" t="s">
        <v>256</v>
      </c>
      <c r="D346" s="91">
        <v>6400000</v>
      </c>
      <c r="E346" s="38">
        <f>F346+G346+H346+I346+J346+K346</f>
        <v>5900000</v>
      </c>
      <c r="F346" s="38"/>
      <c r="G346" s="38"/>
      <c r="H346" s="38"/>
      <c r="I346" s="38">
        <f>I347+I348+I349</f>
        <v>5900000</v>
      </c>
      <c r="J346" s="38">
        <f>J347+J348+J349</f>
        <v>0</v>
      </c>
      <c r="K346" s="38">
        <f>K347+K348+K349</f>
        <v>0</v>
      </c>
    </row>
    <row r="347" spans="1:22" x14ac:dyDescent="0.25">
      <c r="A347" s="17"/>
      <c r="B347" s="7">
        <v>426411</v>
      </c>
      <c r="C347" s="8" t="s">
        <v>482</v>
      </c>
      <c r="D347" s="91">
        <v>1700000</v>
      </c>
      <c r="E347" s="38">
        <f>I347</f>
        <v>1700000</v>
      </c>
      <c r="F347" s="38"/>
      <c r="G347" s="38"/>
      <c r="H347" s="38"/>
      <c r="I347" s="38">
        <v>1700000</v>
      </c>
      <c r="J347" s="38"/>
      <c r="K347" s="38"/>
    </row>
    <row r="348" spans="1:22" x14ac:dyDescent="0.25">
      <c r="A348" s="17"/>
      <c r="B348" s="7">
        <v>426412</v>
      </c>
      <c r="C348" s="8" t="s">
        <v>483</v>
      </c>
      <c r="D348" s="91">
        <v>4200000</v>
      </c>
      <c r="E348" s="38">
        <f>I348</f>
        <v>4200000</v>
      </c>
      <c r="F348" s="38"/>
      <c r="G348" s="38"/>
      <c r="H348" s="38"/>
      <c r="I348" s="38">
        <v>4200000</v>
      </c>
      <c r="J348" s="38"/>
      <c r="K348" s="38"/>
    </row>
    <row r="349" spans="1:22" ht="25.5" x14ac:dyDescent="0.25">
      <c r="A349" s="17"/>
      <c r="B349" s="7">
        <v>426491</v>
      </c>
      <c r="C349" s="8" t="s">
        <v>481</v>
      </c>
      <c r="D349" s="91">
        <v>500000</v>
      </c>
      <c r="E349" s="38">
        <f>I349+K349</f>
        <v>0</v>
      </c>
      <c r="F349" s="38"/>
      <c r="G349" s="38"/>
      <c r="H349" s="38"/>
      <c r="I349" s="38"/>
      <c r="J349" s="38"/>
      <c r="K349" s="38"/>
    </row>
    <row r="350" spans="1:22" x14ac:dyDescent="0.25">
      <c r="A350" s="17">
        <v>5236</v>
      </c>
      <c r="B350" s="7">
        <v>426500</v>
      </c>
      <c r="C350" s="8" t="s">
        <v>257</v>
      </c>
      <c r="D350" s="91">
        <v>100000</v>
      </c>
      <c r="E350" s="38">
        <f>F350+G350+H350+I350+J350+K350</f>
        <v>100000</v>
      </c>
      <c r="F350" s="38"/>
      <c r="G350" s="38"/>
      <c r="H350" s="38"/>
      <c r="I350" s="38">
        <v>100000</v>
      </c>
      <c r="J350" s="38"/>
      <c r="K350" s="38"/>
    </row>
    <row r="351" spans="1:22" x14ac:dyDescent="0.25">
      <c r="A351" s="17">
        <v>5237</v>
      </c>
      <c r="B351" s="7">
        <v>426600</v>
      </c>
      <c r="C351" s="8" t="s">
        <v>258</v>
      </c>
      <c r="D351" s="91"/>
      <c r="E351" s="38">
        <f>F351+G351+H351+I351+J351+K351</f>
        <v>0</v>
      </c>
      <c r="F351" s="38"/>
      <c r="G351" s="38"/>
      <c r="H351" s="38"/>
      <c r="I351" s="38"/>
      <c r="J351" s="38"/>
      <c r="K351" s="38"/>
    </row>
    <row r="352" spans="1:22" x14ac:dyDescent="0.25">
      <c r="A352" s="17">
        <v>5238</v>
      </c>
      <c r="B352" s="7">
        <v>426700</v>
      </c>
      <c r="C352" s="8" t="s">
        <v>259</v>
      </c>
      <c r="D352" s="91">
        <f>D353+D354+D355+D356+D357+D358+D359+D360+D361</f>
        <v>154152000</v>
      </c>
      <c r="E352" s="38">
        <f>F352+G352+H352+I352+J352+K352</f>
        <v>154152000</v>
      </c>
      <c r="F352" s="38"/>
      <c r="G352" s="38"/>
      <c r="H352" s="38"/>
      <c r="I352" s="38">
        <f>I353+I354+I355+I356+I357+I358+I359+I360+I361</f>
        <v>153497000</v>
      </c>
      <c r="J352" s="38"/>
      <c r="K352" s="38">
        <f>K353+K354+K355+K356+K357+K358+K359+K360+K361</f>
        <v>655000</v>
      </c>
    </row>
    <row r="353" spans="1:11" x14ac:dyDescent="0.25">
      <c r="A353" s="17"/>
      <c r="B353" s="7">
        <v>4267111</v>
      </c>
      <c r="C353" s="8" t="s">
        <v>484</v>
      </c>
      <c r="D353" s="91">
        <v>5977000</v>
      </c>
      <c r="E353" s="38">
        <f>F353+G353+H353+I353+J353+K353</f>
        <v>5977000</v>
      </c>
      <c r="F353" s="38"/>
      <c r="G353" s="38"/>
      <c r="H353" s="38"/>
      <c r="I353" s="38">
        <v>5877000</v>
      </c>
      <c r="J353" s="38"/>
      <c r="K353" s="38">
        <v>100000</v>
      </c>
    </row>
    <row r="354" spans="1:11" x14ac:dyDescent="0.25">
      <c r="A354" s="17"/>
      <c r="B354" s="7">
        <v>4267115</v>
      </c>
      <c r="C354" s="8" t="s">
        <v>485</v>
      </c>
      <c r="D354" s="91">
        <v>100000</v>
      </c>
      <c r="E354" s="38">
        <f t="shared" ref="E354:E361" si="31">F354+G354+H354+I354+J354+K354</f>
        <v>100000</v>
      </c>
      <c r="F354" s="38"/>
      <c r="G354" s="38"/>
      <c r="H354" s="38"/>
      <c r="I354" s="38">
        <v>100000</v>
      </c>
      <c r="J354" s="38"/>
      <c r="K354" s="38"/>
    </row>
    <row r="355" spans="1:11" x14ac:dyDescent="0.25">
      <c r="A355" s="17"/>
      <c r="B355" s="7">
        <v>4267117</v>
      </c>
      <c r="C355" s="8" t="s">
        <v>486</v>
      </c>
      <c r="D355" s="91">
        <v>15000</v>
      </c>
      <c r="E355" s="38">
        <f t="shared" si="31"/>
        <v>15000</v>
      </c>
      <c r="F355" s="38"/>
      <c r="G355" s="38"/>
      <c r="H355" s="38"/>
      <c r="I355" s="38">
        <v>15000</v>
      </c>
      <c r="J355" s="38"/>
      <c r="K355" s="38"/>
    </row>
    <row r="356" spans="1:11" x14ac:dyDescent="0.25">
      <c r="A356" s="17"/>
      <c r="B356" s="7">
        <v>4267112</v>
      </c>
      <c r="C356" s="8" t="s">
        <v>487</v>
      </c>
      <c r="D356" s="91">
        <v>1764000</v>
      </c>
      <c r="E356" s="38">
        <f t="shared" si="31"/>
        <v>1764000</v>
      </c>
      <c r="F356" s="38"/>
      <c r="G356" s="38"/>
      <c r="H356" s="38"/>
      <c r="I356" s="38">
        <v>1309000</v>
      </c>
      <c r="J356" s="38"/>
      <c r="K356" s="38">
        <v>455000</v>
      </c>
    </row>
    <row r="357" spans="1:11" x14ac:dyDescent="0.25">
      <c r="A357" s="17"/>
      <c r="B357" s="7">
        <v>4267113</v>
      </c>
      <c r="C357" s="8" t="s">
        <v>488</v>
      </c>
      <c r="D357" s="91">
        <v>10396000</v>
      </c>
      <c r="E357" s="38">
        <f t="shared" si="31"/>
        <v>10396000</v>
      </c>
      <c r="F357" s="38"/>
      <c r="G357" s="38"/>
      <c r="H357" s="38"/>
      <c r="I357" s="38">
        <v>10396000</v>
      </c>
      <c r="J357" s="38"/>
      <c r="K357" s="38"/>
    </row>
    <row r="358" spans="1:11" x14ac:dyDescent="0.25">
      <c r="A358" s="17"/>
      <c r="B358" s="7">
        <v>4267118</v>
      </c>
      <c r="C358" s="8" t="s">
        <v>489</v>
      </c>
      <c r="D358" s="91">
        <v>4500000</v>
      </c>
      <c r="E358" s="38">
        <f t="shared" si="31"/>
        <v>4500000</v>
      </c>
      <c r="F358" s="38"/>
      <c r="G358" s="38"/>
      <c r="H358" s="38"/>
      <c r="I358" s="38">
        <v>4500000</v>
      </c>
      <c r="J358" s="38"/>
      <c r="K358" s="38"/>
    </row>
    <row r="359" spans="1:11" x14ac:dyDescent="0.25">
      <c r="A359" s="17"/>
      <c r="B359" s="7">
        <v>426721</v>
      </c>
      <c r="C359" s="8" t="s">
        <v>492</v>
      </c>
      <c r="D359" s="91">
        <v>5900000</v>
      </c>
      <c r="E359" s="38">
        <f t="shared" si="31"/>
        <v>5900000</v>
      </c>
      <c r="F359" s="38"/>
      <c r="G359" s="38"/>
      <c r="H359" s="38"/>
      <c r="I359" s="38">
        <v>5800000</v>
      </c>
      <c r="J359" s="38"/>
      <c r="K359" s="38">
        <v>100000</v>
      </c>
    </row>
    <row r="360" spans="1:11" x14ac:dyDescent="0.25">
      <c r="A360" s="17"/>
      <c r="B360" s="7">
        <v>426751</v>
      </c>
      <c r="C360" s="8" t="s">
        <v>490</v>
      </c>
      <c r="D360" s="91">
        <v>115000000</v>
      </c>
      <c r="E360" s="38">
        <f t="shared" si="31"/>
        <v>115000000</v>
      </c>
      <c r="F360" s="38"/>
      <c r="G360" s="38"/>
      <c r="H360" s="38"/>
      <c r="I360" s="38">
        <v>115000000</v>
      </c>
      <c r="J360" s="38"/>
      <c r="K360" s="38"/>
    </row>
    <row r="361" spans="1:11" ht="19.5" customHeight="1" x14ac:dyDescent="0.25">
      <c r="A361" s="17"/>
      <c r="B361" s="7">
        <v>426752</v>
      </c>
      <c r="C361" s="8" t="s">
        <v>491</v>
      </c>
      <c r="D361" s="91">
        <v>10500000</v>
      </c>
      <c r="E361" s="38">
        <f t="shared" si="31"/>
        <v>10500000</v>
      </c>
      <c r="F361" s="38"/>
      <c r="G361" s="38"/>
      <c r="H361" s="38"/>
      <c r="I361" s="38">
        <v>10500000</v>
      </c>
      <c r="J361" s="38"/>
      <c r="K361" s="38"/>
    </row>
    <row r="362" spans="1:11" ht="25.5" x14ac:dyDescent="0.25">
      <c r="A362" s="17">
        <v>5239</v>
      </c>
      <c r="B362" s="7">
        <v>426800</v>
      </c>
      <c r="C362" s="8" t="s">
        <v>260</v>
      </c>
      <c r="D362" s="91">
        <v>900000</v>
      </c>
      <c r="E362" s="38">
        <f>F362+G362+H362+I362+J362+K362</f>
        <v>900000</v>
      </c>
      <c r="F362" s="38"/>
      <c r="G362" s="38"/>
      <c r="H362" s="38"/>
      <c r="I362" s="38">
        <v>900000</v>
      </c>
      <c r="J362" s="38"/>
      <c r="K362" s="38"/>
    </row>
    <row r="363" spans="1:11" x14ac:dyDescent="0.25">
      <c r="A363" s="17">
        <v>5240</v>
      </c>
      <c r="B363" s="7">
        <v>426900</v>
      </c>
      <c r="C363" s="8" t="s">
        <v>261</v>
      </c>
      <c r="D363" s="91">
        <v>1189459</v>
      </c>
      <c r="E363" s="38">
        <f>F363+G363+H363+I363+J363+K363</f>
        <v>1239459</v>
      </c>
      <c r="F363" s="38">
        <v>789459</v>
      </c>
      <c r="G363" s="38"/>
      <c r="H363" s="38"/>
      <c r="I363" s="38">
        <v>300000</v>
      </c>
      <c r="J363" s="38"/>
      <c r="K363" s="38">
        <v>150000</v>
      </c>
    </row>
    <row r="364" spans="1:11" ht="25.5" x14ac:dyDescent="0.25">
      <c r="A364" s="16">
        <v>5241</v>
      </c>
      <c r="B364" s="3">
        <v>430000</v>
      </c>
      <c r="C364" s="4" t="s">
        <v>262</v>
      </c>
      <c r="D364" s="78"/>
      <c r="E364" s="39"/>
      <c r="F364" s="39"/>
      <c r="G364" s="39"/>
      <c r="H364" s="39"/>
      <c r="I364" s="39"/>
      <c r="J364" s="39"/>
      <c r="K364" s="39"/>
    </row>
    <row r="365" spans="1:11" ht="25.5" x14ac:dyDescent="0.25">
      <c r="A365" s="16">
        <v>5242</v>
      </c>
      <c r="B365" s="3">
        <v>431000</v>
      </c>
      <c r="C365" s="4" t="s">
        <v>263</v>
      </c>
      <c r="D365" s="78"/>
      <c r="E365" s="39"/>
      <c r="F365" s="39"/>
      <c r="G365" s="39"/>
      <c r="H365" s="39"/>
      <c r="I365" s="39"/>
      <c r="J365" s="39"/>
      <c r="K365" s="39"/>
    </row>
    <row r="366" spans="1:11" x14ac:dyDescent="0.25">
      <c r="A366" s="17">
        <v>5243</v>
      </c>
      <c r="B366" s="7">
        <v>431100</v>
      </c>
      <c r="C366" s="8" t="s">
        <v>264</v>
      </c>
      <c r="D366" s="79"/>
      <c r="E366" s="22"/>
      <c r="F366" s="22"/>
      <c r="G366" s="22"/>
      <c r="H366" s="22"/>
      <c r="I366" s="22"/>
      <c r="J366" s="22"/>
      <c r="K366" s="22"/>
    </row>
    <row r="367" spans="1:11" x14ac:dyDescent="0.25">
      <c r="A367" s="17">
        <v>5244</v>
      </c>
      <c r="B367" s="7">
        <v>431200</v>
      </c>
      <c r="C367" s="8" t="s">
        <v>265</v>
      </c>
      <c r="D367" s="79"/>
      <c r="E367" s="22"/>
      <c r="F367" s="22"/>
      <c r="G367" s="22"/>
      <c r="H367" s="22"/>
      <c r="I367" s="22"/>
      <c r="J367" s="22"/>
      <c r="K367" s="22"/>
    </row>
    <row r="368" spans="1:11" ht="15.75" thickBot="1" x14ac:dyDescent="0.3">
      <c r="A368" s="17">
        <v>5245</v>
      </c>
      <c r="B368" s="7">
        <v>431300</v>
      </c>
      <c r="C368" s="8" t="s">
        <v>266</v>
      </c>
      <c r="D368" s="79"/>
      <c r="E368" s="22"/>
      <c r="F368" s="22"/>
      <c r="G368" s="22"/>
      <c r="H368" s="22"/>
      <c r="I368" s="22"/>
      <c r="J368" s="22"/>
      <c r="K368" s="22"/>
    </row>
    <row r="369" spans="1:11" ht="15" hidden="1" customHeight="1" x14ac:dyDescent="0.3">
      <c r="A369" s="101" t="s">
        <v>3</v>
      </c>
      <c r="B369" s="103" t="s">
        <v>4</v>
      </c>
      <c r="C369" s="103" t="s">
        <v>5</v>
      </c>
      <c r="D369" s="85"/>
      <c r="E369" s="106" t="s">
        <v>454</v>
      </c>
      <c r="F369" s="107"/>
      <c r="G369" s="107"/>
      <c r="H369" s="107"/>
      <c r="I369" s="107"/>
      <c r="J369" s="107"/>
      <c r="K369" s="108"/>
    </row>
    <row r="370" spans="1:11" ht="15" hidden="1" customHeight="1" x14ac:dyDescent="0.3">
      <c r="A370" s="102"/>
      <c r="B370" s="104"/>
      <c r="C370" s="105"/>
      <c r="D370" s="86"/>
      <c r="E370" s="109" t="s">
        <v>455</v>
      </c>
      <c r="F370" s="111" t="s">
        <v>456</v>
      </c>
      <c r="G370" s="112"/>
      <c r="H370" s="112"/>
      <c r="I370" s="113"/>
      <c r="J370" s="109" t="s">
        <v>9</v>
      </c>
      <c r="K370" s="114" t="s">
        <v>10</v>
      </c>
    </row>
    <row r="371" spans="1:11" ht="25.5" hidden="1" customHeight="1" x14ac:dyDescent="0.3">
      <c r="A371" s="102"/>
      <c r="B371" s="104"/>
      <c r="C371" s="105"/>
      <c r="D371" s="87"/>
      <c r="E371" s="110"/>
      <c r="F371" s="15" t="s">
        <v>457</v>
      </c>
      <c r="G371" s="15" t="s">
        <v>12</v>
      </c>
      <c r="H371" s="15" t="s">
        <v>13</v>
      </c>
      <c r="I371" s="15" t="s">
        <v>14</v>
      </c>
      <c r="J371" s="110"/>
      <c r="K371" s="115"/>
    </row>
    <row r="372" spans="1:11" ht="15.75" hidden="1" thickBot="1" x14ac:dyDescent="0.3">
      <c r="A372" s="14">
        <v>1</v>
      </c>
      <c r="B372" s="15">
        <v>2</v>
      </c>
      <c r="C372" s="15">
        <v>3</v>
      </c>
      <c r="D372" s="84"/>
      <c r="E372" s="24">
        <v>5</v>
      </c>
      <c r="F372" s="24">
        <v>6</v>
      </c>
      <c r="G372" s="24">
        <v>7</v>
      </c>
      <c r="H372" s="24">
        <v>8</v>
      </c>
      <c r="I372" s="24">
        <v>9</v>
      </c>
      <c r="J372" s="25">
        <v>10</v>
      </c>
      <c r="K372" s="25">
        <v>11</v>
      </c>
    </row>
    <row r="373" spans="1:11" ht="15.75" hidden="1" thickBot="1" x14ac:dyDescent="0.3">
      <c r="A373" s="16">
        <v>5246</v>
      </c>
      <c r="B373" s="3">
        <v>432000</v>
      </c>
      <c r="C373" s="4" t="s">
        <v>267</v>
      </c>
      <c r="D373" s="78"/>
      <c r="E373" s="22"/>
      <c r="F373" s="22"/>
      <c r="G373" s="22"/>
      <c r="H373" s="22"/>
      <c r="I373" s="22"/>
      <c r="J373" s="22"/>
      <c r="K373" s="22"/>
    </row>
    <row r="374" spans="1:11" ht="15.75" hidden="1" thickBot="1" x14ac:dyDescent="0.3">
      <c r="A374" s="17">
        <v>5247</v>
      </c>
      <c r="B374" s="7">
        <v>432100</v>
      </c>
      <c r="C374" s="8" t="s">
        <v>268</v>
      </c>
      <c r="D374" s="79"/>
      <c r="E374" s="22"/>
      <c r="F374" s="22"/>
      <c r="G374" s="22"/>
      <c r="H374" s="22"/>
      <c r="I374" s="22"/>
      <c r="J374" s="22"/>
      <c r="K374" s="22"/>
    </row>
    <row r="375" spans="1:11" ht="15.75" hidden="1" thickBot="1" x14ac:dyDescent="0.3">
      <c r="A375" s="16">
        <v>5248</v>
      </c>
      <c r="B375" s="3">
        <v>433000</v>
      </c>
      <c r="C375" s="4" t="s">
        <v>269</v>
      </c>
      <c r="D375" s="78"/>
      <c r="E375" s="22"/>
      <c r="F375" s="22"/>
      <c r="G375" s="22"/>
      <c r="H375" s="22"/>
      <c r="I375" s="22"/>
      <c r="J375" s="22"/>
      <c r="K375" s="22"/>
    </row>
    <row r="376" spans="1:11" ht="15.75" hidden="1" thickBot="1" x14ac:dyDescent="0.3">
      <c r="A376" s="17">
        <v>5249</v>
      </c>
      <c r="B376" s="7">
        <v>433100</v>
      </c>
      <c r="C376" s="8" t="s">
        <v>270</v>
      </c>
      <c r="D376" s="79"/>
      <c r="E376" s="22"/>
      <c r="F376" s="22"/>
      <c r="G376" s="22"/>
      <c r="H376" s="22"/>
      <c r="I376" s="22"/>
      <c r="J376" s="22"/>
      <c r="K376" s="22"/>
    </row>
    <row r="377" spans="1:11" ht="26.25" hidden="1" thickBot="1" x14ac:dyDescent="0.3">
      <c r="A377" s="16">
        <v>5250</v>
      </c>
      <c r="B377" s="3">
        <v>434000</v>
      </c>
      <c r="C377" s="4" t="s">
        <v>271</v>
      </c>
      <c r="D377" s="78"/>
      <c r="E377" s="22"/>
      <c r="F377" s="22"/>
      <c r="G377" s="22"/>
      <c r="H377" s="22"/>
      <c r="I377" s="22"/>
      <c r="J377" s="22"/>
      <c r="K377" s="22"/>
    </row>
    <row r="378" spans="1:11" ht="15.75" hidden="1" thickBot="1" x14ac:dyDescent="0.3">
      <c r="A378" s="17">
        <v>5251</v>
      </c>
      <c r="B378" s="7">
        <v>434100</v>
      </c>
      <c r="C378" s="8" t="s">
        <v>272</v>
      </c>
      <c r="D378" s="79"/>
      <c r="E378" s="22"/>
      <c r="F378" s="22"/>
      <c r="G378" s="22"/>
      <c r="H378" s="22"/>
      <c r="I378" s="22"/>
      <c r="J378" s="22"/>
      <c r="K378" s="22"/>
    </row>
    <row r="379" spans="1:11" ht="15.75" hidden="1" thickBot="1" x14ac:dyDescent="0.3">
      <c r="A379" s="17">
        <v>5252</v>
      </c>
      <c r="B379" s="7">
        <v>434200</v>
      </c>
      <c r="C379" s="8" t="s">
        <v>273</v>
      </c>
      <c r="D379" s="79"/>
      <c r="E379" s="22"/>
      <c r="F379" s="22"/>
      <c r="G379" s="22"/>
      <c r="H379" s="22"/>
      <c r="I379" s="22"/>
      <c r="J379" s="22"/>
      <c r="K379" s="22"/>
    </row>
    <row r="380" spans="1:11" ht="15.75" hidden="1" thickBot="1" x14ac:dyDescent="0.3">
      <c r="A380" s="17">
        <v>5253</v>
      </c>
      <c r="B380" s="7">
        <v>434300</v>
      </c>
      <c r="C380" s="8" t="s">
        <v>274</v>
      </c>
      <c r="D380" s="79"/>
      <c r="E380" s="22"/>
      <c r="F380" s="22"/>
      <c r="G380" s="22"/>
      <c r="H380" s="22"/>
      <c r="I380" s="22"/>
      <c r="J380" s="22"/>
      <c r="K380" s="22"/>
    </row>
    <row r="381" spans="1:11" ht="26.25" hidden="1" thickBot="1" x14ac:dyDescent="0.3">
      <c r="A381" s="16">
        <v>5254</v>
      </c>
      <c r="B381" s="3">
        <v>435000</v>
      </c>
      <c r="C381" s="4" t="s">
        <v>275</v>
      </c>
      <c r="D381" s="78"/>
      <c r="E381" s="22"/>
      <c r="F381" s="22"/>
      <c r="G381" s="22"/>
      <c r="H381" s="22"/>
      <c r="I381" s="22"/>
      <c r="J381" s="22"/>
      <c r="K381" s="22"/>
    </row>
    <row r="382" spans="1:11" ht="15.75" hidden="1" thickBot="1" x14ac:dyDescent="0.3">
      <c r="A382" s="17">
        <v>5255</v>
      </c>
      <c r="B382" s="7">
        <v>435100</v>
      </c>
      <c r="C382" s="8" t="s">
        <v>276</v>
      </c>
      <c r="D382" s="79"/>
      <c r="E382" s="22"/>
      <c r="F382" s="22"/>
      <c r="G382" s="22"/>
      <c r="H382" s="22"/>
      <c r="I382" s="22"/>
      <c r="J382" s="22"/>
      <c r="K382" s="22"/>
    </row>
    <row r="383" spans="1:11" ht="26.25" hidden="1" thickBot="1" x14ac:dyDescent="0.3">
      <c r="A383" s="16">
        <v>5256</v>
      </c>
      <c r="B383" s="3">
        <v>440000</v>
      </c>
      <c r="C383" s="4" t="s">
        <v>277</v>
      </c>
      <c r="D383" s="78"/>
      <c r="E383" s="22"/>
      <c r="F383" s="22"/>
      <c r="G383" s="22"/>
      <c r="H383" s="22"/>
      <c r="I383" s="22"/>
      <c r="J383" s="22"/>
      <c r="K383" s="22"/>
    </row>
    <row r="384" spans="1:11" ht="15.75" hidden="1" thickBot="1" x14ac:dyDescent="0.3">
      <c r="A384" s="16">
        <v>5257</v>
      </c>
      <c r="B384" s="3">
        <v>441000</v>
      </c>
      <c r="C384" s="4" t="s">
        <v>278</v>
      </c>
      <c r="D384" s="78"/>
      <c r="E384" s="22"/>
      <c r="F384" s="22"/>
      <c r="G384" s="22"/>
      <c r="H384" s="22"/>
      <c r="I384" s="22"/>
      <c r="J384" s="22"/>
      <c r="K384" s="22"/>
    </row>
    <row r="385" spans="1:11" ht="15.75" hidden="1" thickBot="1" x14ac:dyDescent="0.3">
      <c r="A385" s="17">
        <v>5258</v>
      </c>
      <c r="B385" s="7">
        <v>441100</v>
      </c>
      <c r="C385" s="8" t="s">
        <v>279</v>
      </c>
      <c r="D385" s="79"/>
      <c r="E385" s="22"/>
      <c r="F385" s="22"/>
      <c r="G385" s="22"/>
      <c r="H385" s="22"/>
      <c r="I385" s="22"/>
      <c r="J385" s="22"/>
      <c r="K385" s="22"/>
    </row>
    <row r="386" spans="1:11" ht="15.75" hidden="1" thickBot="1" x14ac:dyDescent="0.3">
      <c r="A386" s="17">
        <v>5259</v>
      </c>
      <c r="B386" s="7">
        <v>441200</v>
      </c>
      <c r="C386" s="8" t="s">
        <v>280</v>
      </c>
      <c r="D386" s="79"/>
      <c r="E386" s="22"/>
      <c r="F386" s="22"/>
      <c r="G386" s="22"/>
      <c r="H386" s="22"/>
      <c r="I386" s="22"/>
      <c r="J386" s="22"/>
      <c r="K386" s="22"/>
    </row>
    <row r="387" spans="1:11" ht="26.25" hidden="1" thickBot="1" x14ac:dyDescent="0.3">
      <c r="A387" s="17">
        <v>5260</v>
      </c>
      <c r="B387" s="7">
        <v>441300</v>
      </c>
      <c r="C387" s="8" t="s">
        <v>281</v>
      </c>
      <c r="D387" s="79"/>
      <c r="E387" s="22"/>
      <c r="F387" s="22"/>
      <c r="G387" s="22"/>
      <c r="H387" s="22"/>
      <c r="I387" s="22"/>
      <c r="J387" s="22"/>
      <c r="K387" s="22"/>
    </row>
    <row r="388" spans="1:11" ht="15.75" hidden="1" thickBot="1" x14ac:dyDescent="0.3">
      <c r="A388" s="17">
        <v>5261</v>
      </c>
      <c r="B388" s="7">
        <v>441400</v>
      </c>
      <c r="C388" s="8" t="s">
        <v>282</v>
      </c>
      <c r="D388" s="79"/>
      <c r="E388" s="22"/>
      <c r="F388" s="22"/>
      <c r="G388" s="22"/>
      <c r="H388" s="22"/>
      <c r="I388" s="22"/>
      <c r="J388" s="22"/>
      <c r="K388" s="22"/>
    </row>
    <row r="389" spans="1:11" ht="15.75" hidden="1" thickBot="1" x14ac:dyDescent="0.3">
      <c r="A389" s="17">
        <v>5262</v>
      </c>
      <c r="B389" s="7">
        <v>441500</v>
      </c>
      <c r="C389" s="8" t="s">
        <v>283</v>
      </c>
      <c r="D389" s="79"/>
      <c r="E389" s="22"/>
      <c r="F389" s="22"/>
      <c r="G389" s="22"/>
      <c r="H389" s="22"/>
      <c r="I389" s="22"/>
      <c r="J389" s="22"/>
      <c r="K389" s="22"/>
    </row>
    <row r="390" spans="1:11" ht="15.75" hidden="1" thickBot="1" x14ac:dyDescent="0.3">
      <c r="A390" s="17">
        <v>5263</v>
      </c>
      <c r="B390" s="7">
        <v>441600</v>
      </c>
      <c r="C390" s="8" t="s">
        <v>284</v>
      </c>
      <c r="D390" s="79"/>
      <c r="E390" s="22"/>
      <c r="F390" s="22"/>
      <c r="G390" s="22"/>
      <c r="H390" s="22"/>
      <c r="I390" s="22"/>
      <c r="J390" s="22"/>
      <c r="K390" s="22"/>
    </row>
    <row r="391" spans="1:11" ht="15.75" hidden="1" thickBot="1" x14ac:dyDescent="0.3">
      <c r="A391" s="17">
        <v>5264</v>
      </c>
      <c r="B391" s="7">
        <v>441700</v>
      </c>
      <c r="C391" s="8" t="s">
        <v>285</v>
      </c>
      <c r="D391" s="79"/>
      <c r="E391" s="22"/>
      <c r="F391" s="22"/>
      <c r="G391" s="22"/>
      <c r="H391" s="22"/>
      <c r="I391" s="22"/>
      <c r="J391" s="22"/>
      <c r="K391" s="22"/>
    </row>
    <row r="392" spans="1:11" ht="15.75" hidden="1" thickBot="1" x14ac:dyDescent="0.3">
      <c r="A392" s="17">
        <v>5265</v>
      </c>
      <c r="B392" s="7">
        <v>441800</v>
      </c>
      <c r="C392" s="8" t="s">
        <v>286</v>
      </c>
      <c r="D392" s="79"/>
      <c r="E392" s="22"/>
      <c r="F392" s="22"/>
      <c r="G392" s="22"/>
      <c r="H392" s="22"/>
      <c r="I392" s="22"/>
      <c r="J392" s="22"/>
      <c r="K392" s="22"/>
    </row>
    <row r="393" spans="1:11" ht="26.25" hidden="1" thickBot="1" x14ac:dyDescent="0.3">
      <c r="A393" s="17">
        <v>5266</v>
      </c>
      <c r="B393" s="7">
        <v>441900</v>
      </c>
      <c r="C393" s="8" t="s">
        <v>97</v>
      </c>
      <c r="D393" s="79"/>
      <c r="E393" s="22"/>
      <c r="F393" s="22"/>
      <c r="G393" s="22"/>
      <c r="H393" s="22"/>
      <c r="I393" s="22"/>
      <c r="J393" s="22"/>
      <c r="K393" s="22"/>
    </row>
    <row r="394" spans="1:11" ht="15.75" hidden="1" thickBot="1" x14ac:dyDescent="0.3">
      <c r="A394" s="16">
        <v>5267</v>
      </c>
      <c r="B394" s="3">
        <v>442000</v>
      </c>
      <c r="C394" s="4" t="s">
        <v>287</v>
      </c>
      <c r="D394" s="78"/>
      <c r="E394" s="22"/>
      <c r="F394" s="22"/>
      <c r="G394" s="22"/>
      <c r="H394" s="22"/>
      <c r="I394" s="22"/>
      <c r="J394" s="22"/>
      <c r="K394" s="22"/>
    </row>
    <row r="395" spans="1:11" ht="26.25" hidden="1" thickBot="1" x14ac:dyDescent="0.3">
      <c r="A395" s="17">
        <v>5268</v>
      </c>
      <c r="B395" s="7">
        <v>442100</v>
      </c>
      <c r="C395" s="8" t="s">
        <v>288</v>
      </c>
      <c r="D395" s="79"/>
      <c r="E395" s="22"/>
      <c r="F395" s="22"/>
      <c r="G395" s="22"/>
      <c r="H395" s="22"/>
      <c r="I395" s="22"/>
      <c r="J395" s="22"/>
      <c r="K395" s="22"/>
    </row>
    <row r="396" spans="1:11" ht="15.75" hidden="1" thickBot="1" x14ac:dyDescent="0.3">
      <c r="A396" s="17">
        <v>5269</v>
      </c>
      <c r="B396" s="7">
        <v>442200</v>
      </c>
      <c r="C396" s="8" t="s">
        <v>289</v>
      </c>
      <c r="D396" s="79"/>
      <c r="E396" s="22"/>
      <c r="F396" s="22"/>
      <c r="G396" s="22"/>
      <c r="H396" s="22"/>
      <c r="I396" s="22"/>
      <c r="J396" s="22"/>
      <c r="K396" s="22"/>
    </row>
    <row r="397" spans="1:11" ht="15.75" hidden="1" thickBot="1" x14ac:dyDescent="0.3">
      <c r="A397" s="17">
        <v>5270</v>
      </c>
      <c r="B397" s="7">
        <v>442300</v>
      </c>
      <c r="C397" s="8" t="s">
        <v>290</v>
      </c>
      <c r="D397" s="79"/>
      <c r="E397" s="22"/>
      <c r="F397" s="22"/>
      <c r="G397" s="22"/>
      <c r="H397" s="22"/>
      <c r="I397" s="22"/>
      <c r="J397" s="22"/>
      <c r="K397" s="22"/>
    </row>
    <row r="398" spans="1:11" ht="15.75" hidden="1" thickBot="1" x14ac:dyDescent="0.3">
      <c r="A398" s="17">
        <v>5271</v>
      </c>
      <c r="B398" s="7">
        <v>442400</v>
      </c>
      <c r="C398" s="8" t="s">
        <v>291</v>
      </c>
      <c r="D398" s="79"/>
      <c r="E398" s="22"/>
      <c r="F398" s="22"/>
      <c r="G398" s="22"/>
      <c r="H398" s="22"/>
      <c r="I398" s="22"/>
      <c r="J398" s="22"/>
      <c r="K398" s="22"/>
    </row>
    <row r="399" spans="1:11" ht="15" hidden="1" customHeight="1" x14ac:dyDescent="0.3">
      <c r="A399" s="101" t="s">
        <v>3</v>
      </c>
      <c r="B399" s="103" t="s">
        <v>4</v>
      </c>
      <c r="C399" s="103" t="s">
        <v>5</v>
      </c>
      <c r="D399" s="85"/>
      <c r="E399" s="106" t="s">
        <v>454</v>
      </c>
      <c r="F399" s="107"/>
      <c r="G399" s="107"/>
      <c r="H399" s="107"/>
      <c r="I399" s="107"/>
      <c r="J399" s="107"/>
      <c r="K399" s="108"/>
    </row>
    <row r="400" spans="1:11" ht="15" hidden="1" customHeight="1" x14ac:dyDescent="0.3">
      <c r="A400" s="102"/>
      <c r="B400" s="104"/>
      <c r="C400" s="105"/>
      <c r="D400" s="86"/>
      <c r="E400" s="109" t="s">
        <v>455</v>
      </c>
      <c r="F400" s="111" t="s">
        <v>456</v>
      </c>
      <c r="G400" s="112"/>
      <c r="H400" s="112"/>
      <c r="I400" s="113"/>
      <c r="J400" s="109" t="s">
        <v>9</v>
      </c>
      <c r="K400" s="114" t="s">
        <v>10</v>
      </c>
    </row>
    <row r="401" spans="1:11" ht="25.5" hidden="1" customHeight="1" x14ac:dyDescent="0.3">
      <c r="A401" s="102"/>
      <c r="B401" s="104"/>
      <c r="C401" s="105"/>
      <c r="D401" s="87"/>
      <c r="E401" s="110"/>
      <c r="F401" s="15" t="s">
        <v>457</v>
      </c>
      <c r="G401" s="15" t="s">
        <v>12</v>
      </c>
      <c r="H401" s="15" t="s">
        <v>13</v>
      </c>
      <c r="I401" s="15" t="s">
        <v>14</v>
      </c>
      <c r="J401" s="110"/>
      <c r="K401" s="115"/>
    </row>
    <row r="402" spans="1:11" ht="15.75" hidden="1" thickBot="1" x14ac:dyDescent="0.3">
      <c r="A402" s="14">
        <v>1</v>
      </c>
      <c r="B402" s="15">
        <v>2</v>
      </c>
      <c r="C402" s="15">
        <v>3</v>
      </c>
      <c r="D402" s="84"/>
      <c r="E402" s="24">
        <v>5</v>
      </c>
      <c r="F402" s="24">
        <v>6</v>
      </c>
      <c r="G402" s="24">
        <v>7</v>
      </c>
      <c r="H402" s="24">
        <v>8</v>
      </c>
      <c r="I402" s="24">
        <v>9</v>
      </c>
      <c r="J402" s="25">
        <v>10</v>
      </c>
      <c r="K402" s="25">
        <v>11</v>
      </c>
    </row>
    <row r="403" spans="1:11" ht="15.75" hidden="1" thickBot="1" x14ac:dyDescent="0.3">
      <c r="A403" s="17">
        <v>5272</v>
      </c>
      <c r="B403" s="7">
        <v>442500</v>
      </c>
      <c r="C403" s="8" t="s">
        <v>292</v>
      </c>
      <c r="D403" s="79"/>
      <c r="E403" s="22"/>
      <c r="F403" s="22"/>
      <c r="G403" s="22"/>
      <c r="H403" s="22"/>
      <c r="I403" s="22"/>
      <c r="J403" s="22"/>
      <c r="K403" s="22"/>
    </row>
    <row r="404" spans="1:11" ht="15.75" hidden="1" thickBot="1" x14ac:dyDescent="0.3">
      <c r="A404" s="17">
        <v>5273</v>
      </c>
      <c r="B404" s="7">
        <v>442600</v>
      </c>
      <c r="C404" s="8" t="s">
        <v>293</v>
      </c>
      <c r="D404" s="79"/>
      <c r="E404" s="22"/>
      <c r="F404" s="22"/>
      <c r="G404" s="22"/>
      <c r="H404" s="22"/>
      <c r="I404" s="22"/>
      <c r="J404" s="22"/>
      <c r="K404" s="22"/>
    </row>
    <row r="405" spans="1:11" ht="15.75" hidden="1" thickBot="1" x14ac:dyDescent="0.3">
      <c r="A405" s="16">
        <v>5274</v>
      </c>
      <c r="B405" s="3">
        <v>443000</v>
      </c>
      <c r="C405" s="4" t="s">
        <v>294</v>
      </c>
      <c r="D405" s="78"/>
      <c r="E405" s="22"/>
      <c r="F405" s="22"/>
      <c r="G405" s="22"/>
      <c r="H405" s="22"/>
      <c r="I405" s="22"/>
      <c r="J405" s="22"/>
      <c r="K405" s="22"/>
    </row>
    <row r="406" spans="1:11" ht="15.75" hidden="1" thickBot="1" x14ac:dyDescent="0.3">
      <c r="A406" s="17">
        <v>5275</v>
      </c>
      <c r="B406" s="7">
        <v>443100</v>
      </c>
      <c r="C406" s="8" t="s">
        <v>295</v>
      </c>
      <c r="D406" s="79"/>
      <c r="E406" s="22"/>
      <c r="F406" s="22"/>
      <c r="G406" s="22"/>
      <c r="H406" s="22"/>
      <c r="I406" s="22"/>
      <c r="J406" s="22"/>
      <c r="K406" s="22"/>
    </row>
    <row r="407" spans="1:11" ht="26.25" hidden="1" thickBot="1" x14ac:dyDescent="0.3">
      <c r="A407" s="16">
        <v>5276</v>
      </c>
      <c r="B407" s="3">
        <v>444000</v>
      </c>
      <c r="C407" s="4" t="s">
        <v>296</v>
      </c>
      <c r="D407" s="78"/>
      <c r="E407" s="22"/>
      <c r="F407" s="22"/>
      <c r="G407" s="22"/>
      <c r="H407" s="22"/>
      <c r="I407" s="22"/>
      <c r="J407" s="22"/>
      <c r="K407" s="22"/>
    </row>
    <row r="408" spans="1:11" ht="15.75" hidden="1" thickBot="1" x14ac:dyDescent="0.3">
      <c r="A408" s="17">
        <v>5277</v>
      </c>
      <c r="B408" s="7">
        <v>444100</v>
      </c>
      <c r="C408" s="8" t="s">
        <v>297</v>
      </c>
      <c r="D408" s="79"/>
      <c r="E408" s="22"/>
      <c r="F408" s="22"/>
      <c r="G408" s="22"/>
      <c r="H408" s="22"/>
      <c r="I408" s="22"/>
      <c r="J408" s="22"/>
      <c r="K408" s="22"/>
    </row>
    <row r="409" spans="1:11" ht="15.75" hidden="1" thickBot="1" x14ac:dyDescent="0.3">
      <c r="A409" s="17">
        <v>5278</v>
      </c>
      <c r="B409" s="7">
        <v>444200</v>
      </c>
      <c r="C409" s="8" t="s">
        <v>298</v>
      </c>
      <c r="D409" s="79"/>
      <c r="E409" s="22"/>
      <c r="F409" s="22"/>
      <c r="G409" s="22"/>
      <c r="H409" s="22"/>
      <c r="I409" s="22"/>
      <c r="J409" s="22"/>
      <c r="K409" s="22"/>
    </row>
    <row r="410" spans="1:11" ht="15.75" hidden="1" thickBot="1" x14ac:dyDescent="0.3">
      <c r="A410" s="17">
        <v>5279</v>
      </c>
      <c r="B410" s="7">
        <v>444300</v>
      </c>
      <c r="C410" s="8" t="s">
        <v>299</v>
      </c>
      <c r="D410" s="79"/>
      <c r="E410" s="22"/>
      <c r="F410" s="22"/>
      <c r="G410" s="22"/>
      <c r="H410" s="22"/>
      <c r="I410" s="22"/>
      <c r="J410" s="22"/>
      <c r="K410" s="22"/>
    </row>
    <row r="411" spans="1:11" ht="15.75" hidden="1" thickBot="1" x14ac:dyDescent="0.3">
      <c r="A411" s="16">
        <v>5280</v>
      </c>
      <c r="B411" s="3">
        <v>450000</v>
      </c>
      <c r="C411" s="4" t="s">
        <v>300</v>
      </c>
      <c r="D411" s="78"/>
      <c r="E411" s="22"/>
      <c r="F411" s="22"/>
      <c r="G411" s="22"/>
      <c r="H411" s="22"/>
      <c r="I411" s="22"/>
      <c r="J411" s="22"/>
      <c r="K411" s="22"/>
    </row>
    <row r="412" spans="1:11" ht="26.25" hidden="1" thickBot="1" x14ac:dyDescent="0.3">
      <c r="A412" s="16">
        <v>5281</v>
      </c>
      <c r="B412" s="3">
        <v>451000</v>
      </c>
      <c r="C412" s="4" t="s">
        <v>301</v>
      </c>
      <c r="D412" s="78"/>
      <c r="E412" s="22"/>
      <c r="F412" s="22"/>
      <c r="G412" s="22"/>
      <c r="H412" s="22"/>
      <c r="I412" s="22"/>
      <c r="J412" s="22"/>
      <c r="K412" s="22"/>
    </row>
    <row r="413" spans="1:11" ht="26.25" hidden="1" thickBot="1" x14ac:dyDescent="0.3">
      <c r="A413" s="17">
        <v>5282</v>
      </c>
      <c r="B413" s="7">
        <v>451100</v>
      </c>
      <c r="C413" s="8" t="s">
        <v>302</v>
      </c>
      <c r="D413" s="79"/>
      <c r="E413" s="22"/>
      <c r="F413" s="22"/>
      <c r="G413" s="22"/>
      <c r="H413" s="22"/>
      <c r="I413" s="22"/>
      <c r="J413" s="22"/>
      <c r="K413" s="22"/>
    </row>
    <row r="414" spans="1:11" ht="26.25" hidden="1" thickBot="1" x14ac:dyDescent="0.3">
      <c r="A414" s="17">
        <v>5283</v>
      </c>
      <c r="B414" s="7">
        <v>451200</v>
      </c>
      <c r="C414" s="8" t="s">
        <v>303</v>
      </c>
      <c r="D414" s="79"/>
      <c r="E414" s="22"/>
      <c r="F414" s="22"/>
      <c r="G414" s="22"/>
      <c r="H414" s="22"/>
      <c r="I414" s="22"/>
      <c r="J414" s="22"/>
      <c r="K414" s="22"/>
    </row>
    <row r="415" spans="1:11" ht="26.25" hidden="1" thickBot="1" x14ac:dyDescent="0.3">
      <c r="A415" s="16">
        <v>5284</v>
      </c>
      <c r="B415" s="3">
        <v>452000</v>
      </c>
      <c r="C415" s="4" t="s">
        <v>304</v>
      </c>
      <c r="D415" s="78"/>
      <c r="E415" s="22"/>
      <c r="F415" s="22"/>
      <c r="G415" s="22"/>
      <c r="H415" s="22"/>
      <c r="I415" s="22"/>
      <c r="J415" s="22"/>
      <c r="K415" s="22"/>
    </row>
    <row r="416" spans="1:11" ht="26.25" hidden="1" thickBot="1" x14ac:dyDescent="0.3">
      <c r="A416" s="17">
        <v>5285</v>
      </c>
      <c r="B416" s="7">
        <v>452100</v>
      </c>
      <c r="C416" s="8" t="s">
        <v>305</v>
      </c>
      <c r="D416" s="79"/>
      <c r="E416" s="22"/>
      <c r="F416" s="22"/>
      <c r="G416" s="22"/>
      <c r="H416" s="22"/>
      <c r="I416" s="22"/>
      <c r="J416" s="22"/>
      <c r="K416" s="22"/>
    </row>
    <row r="417" spans="1:11" ht="26.25" hidden="1" thickBot="1" x14ac:dyDescent="0.3">
      <c r="A417" s="17">
        <v>5286</v>
      </c>
      <c r="B417" s="7">
        <v>452200</v>
      </c>
      <c r="C417" s="8" t="s">
        <v>306</v>
      </c>
      <c r="D417" s="79"/>
      <c r="E417" s="22"/>
      <c r="F417" s="22"/>
      <c r="G417" s="22"/>
      <c r="H417" s="22"/>
      <c r="I417" s="22"/>
      <c r="J417" s="22"/>
      <c r="K417" s="22"/>
    </row>
    <row r="418" spans="1:11" ht="26.25" hidden="1" thickBot="1" x14ac:dyDescent="0.3">
      <c r="A418" s="16">
        <v>5287</v>
      </c>
      <c r="B418" s="3">
        <v>453000</v>
      </c>
      <c r="C418" s="4" t="s">
        <v>307</v>
      </c>
      <c r="D418" s="78"/>
      <c r="E418" s="22"/>
      <c r="F418" s="22"/>
      <c r="G418" s="22"/>
      <c r="H418" s="22"/>
      <c r="I418" s="22"/>
      <c r="J418" s="22"/>
      <c r="K418" s="22"/>
    </row>
    <row r="419" spans="1:11" ht="26.25" hidden="1" thickBot="1" x14ac:dyDescent="0.3">
      <c r="A419" s="17">
        <v>5288</v>
      </c>
      <c r="B419" s="7">
        <v>453100</v>
      </c>
      <c r="C419" s="8" t="s">
        <v>308</v>
      </c>
      <c r="D419" s="79"/>
      <c r="E419" s="22"/>
      <c r="F419" s="22"/>
      <c r="G419" s="22"/>
      <c r="H419" s="22"/>
      <c r="I419" s="22"/>
      <c r="J419" s="22"/>
      <c r="K419" s="22"/>
    </row>
    <row r="420" spans="1:11" ht="26.25" hidden="1" thickBot="1" x14ac:dyDescent="0.3">
      <c r="A420" s="17">
        <v>5289</v>
      </c>
      <c r="B420" s="7">
        <v>453200</v>
      </c>
      <c r="C420" s="8" t="s">
        <v>309</v>
      </c>
      <c r="D420" s="79"/>
      <c r="E420" s="22"/>
      <c r="F420" s="22"/>
      <c r="G420" s="22"/>
      <c r="H420" s="22"/>
      <c r="I420" s="22"/>
      <c r="J420" s="22"/>
      <c r="K420" s="22"/>
    </row>
    <row r="421" spans="1:11" ht="26.25" hidden="1" thickBot="1" x14ac:dyDescent="0.3">
      <c r="A421" s="16">
        <v>5290</v>
      </c>
      <c r="B421" s="3">
        <v>454000</v>
      </c>
      <c r="C421" s="4" t="s">
        <v>310</v>
      </c>
      <c r="D421" s="78"/>
      <c r="E421" s="22"/>
      <c r="F421" s="22"/>
      <c r="G421" s="22"/>
      <c r="H421" s="22"/>
      <c r="I421" s="22"/>
      <c r="J421" s="22"/>
      <c r="K421" s="22"/>
    </row>
    <row r="422" spans="1:11" ht="15.75" hidden="1" thickBot="1" x14ac:dyDescent="0.3">
      <c r="A422" s="17">
        <v>5291</v>
      </c>
      <c r="B422" s="7">
        <v>454100</v>
      </c>
      <c r="C422" s="8" t="s">
        <v>311</v>
      </c>
      <c r="D422" s="79"/>
      <c r="E422" s="22"/>
      <c r="F422" s="22"/>
      <c r="G422" s="22"/>
      <c r="H422" s="22"/>
      <c r="I422" s="22"/>
      <c r="J422" s="22"/>
      <c r="K422" s="22"/>
    </row>
    <row r="423" spans="1:11" ht="15.75" hidden="1" thickBot="1" x14ac:dyDescent="0.3">
      <c r="A423" s="17">
        <v>5292</v>
      </c>
      <c r="B423" s="7">
        <v>454200</v>
      </c>
      <c r="C423" s="8" t="s">
        <v>312</v>
      </c>
      <c r="D423" s="79"/>
      <c r="E423" s="22"/>
      <c r="F423" s="22"/>
      <c r="G423" s="22"/>
      <c r="H423" s="22"/>
      <c r="I423" s="22"/>
      <c r="J423" s="22"/>
      <c r="K423" s="22"/>
    </row>
    <row r="424" spans="1:11" ht="26.25" hidden="1" thickBot="1" x14ac:dyDescent="0.3">
      <c r="A424" s="16">
        <v>5293</v>
      </c>
      <c r="B424" s="3">
        <v>460000</v>
      </c>
      <c r="C424" s="4" t="s">
        <v>313</v>
      </c>
      <c r="D424" s="78"/>
      <c r="E424" s="22"/>
      <c r="F424" s="22"/>
      <c r="G424" s="22"/>
      <c r="H424" s="22"/>
      <c r="I424" s="22"/>
      <c r="J424" s="22"/>
      <c r="K424" s="22"/>
    </row>
    <row r="425" spans="1:11" ht="15" hidden="1" customHeight="1" x14ac:dyDescent="0.3">
      <c r="A425" s="101" t="s">
        <v>3</v>
      </c>
      <c r="B425" s="103" t="s">
        <v>4</v>
      </c>
      <c r="C425" s="103" t="s">
        <v>5</v>
      </c>
      <c r="D425" s="85"/>
      <c r="E425" s="106" t="s">
        <v>454</v>
      </c>
      <c r="F425" s="107"/>
      <c r="G425" s="107"/>
      <c r="H425" s="107"/>
      <c r="I425" s="107"/>
      <c r="J425" s="107"/>
      <c r="K425" s="108"/>
    </row>
    <row r="426" spans="1:11" ht="15" hidden="1" customHeight="1" x14ac:dyDescent="0.3">
      <c r="A426" s="102"/>
      <c r="B426" s="104"/>
      <c r="C426" s="105"/>
      <c r="D426" s="86"/>
      <c r="E426" s="109" t="s">
        <v>455</v>
      </c>
      <c r="F426" s="111" t="s">
        <v>456</v>
      </c>
      <c r="G426" s="112"/>
      <c r="H426" s="112"/>
      <c r="I426" s="113"/>
      <c r="J426" s="109" t="s">
        <v>9</v>
      </c>
      <c r="K426" s="114" t="s">
        <v>10</v>
      </c>
    </row>
    <row r="427" spans="1:11" ht="25.5" hidden="1" customHeight="1" x14ac:dyDescent="0.3">
      <c r="A427" s="102"/>
      <c r="B427" s="104"/>
      <c r="C427" s="105"/>
      <c r="D427" s="87"/>
      <c r="E427" s="110"/>
      <c r="F427" s="15" t="s">
        <v>457</v>
      </c>
      <c r="G427" s="15" t="s">
        <v>12</v>
      </c>
      <c r="H427" s="15" t="s">
        <v>13</v>
      </c>
      <c r="I427" s="15" t="s">
        <v>14</v>
      </c>
      <c r="J427" s="110"/>
      <c r="K427" s="115"/>
    </row>
    <row r="428" spans="1:11" ht="15.75" hidden="1" thickBot="1" x14ac:dyDescent="0.3">
      <c r="A428" s="14">
        <v>1</v>
      </c>
      <c r="B428" s="15">
        <v>2</v>
      </c>
      <c r="C428" s="15">
        <v>3</v>
      </c>
      <c r="D428" s="84"/>
      <c r="E428" s="24">
        <v>5</v>
      </c>
      <c r="F428" s="24">
        <v>6</v>
      </c>
      <c r="G428" s="24">
        <v>7</v>
      </c>
      <c r="H428" s="24">
        <v>8</v>
      </c>
      <c r="I428" s="24">
        <v>9</v>
      </c>
      <c r="J428" s="25">
        <v>10</v>
      </c>
      <c r="K428" s="25">
        <v>11</v>
      </c>
    </row>
    <row r="429" spans="1:11" ht="15.75" hidden="1" thickBot="1" x14ac:dyDescent="0.3">
      <c r="A429" s="16">
        <v>5294</v>
      </c>
      <c r="B429" s="3">
        <v>461000</v>
      </c>
      <c r="C429" s="4" t="s">
        <v>314</v>
      </c>
      <c r="D429" s="78"/>
      <c r="E429" s="22"/>
      <c r="F429" s="22"/>
      <c r="G429" s="22"/>
      <c r="H429" s="22"/>
      <c r="I429" s="22"/>
      <c r="J429" s="22"/>
      <c r="K429" s="22"/>
    </row>
    <row r="430" spans="1:11" ht="15.75" hidden="1" thickBot="1" x14ac:dyDescent="0.3">
      <c r="A430" s="17">
        <v>5295</v>
      </c>
      <c r="B430" s="7">
        <v>461100</v>
      </c>
      <c r="C430" s="8" t="s">
        <v>315</v>
      </c>
      <c r="D430" s="79"/>
      <c r="E430" s="22"/>
      <c r="F430" s="22"/>
      <c r="G430" s="22"/>
      <c r="H430" s="22"/>
      <c r="I430" s="22"/>
      <c r="J430" s="22"/>
      <c r="K430" s="22"/>
    </row>
    <row r="431" spans="1:11" ht="15.75" hidden="1" thickBot="1" x14ac:dyDescent="0.3">
      <c r="A431" s="17">
        <v>5296</v>
      </c>
      <c r="B431" s="7">
        <v>461200</v>
      </c>
      <c r="C431" s="8" t="s">
        <v>316</v>
      </c>
      <c r="D431" s="79"/>
      <c r="E431" s="22"/>
      <c r="F431" s="22"/>
      <c r="G431" s="22"/>
      <c r="H431" s="22"/>
      <c r="I431" s="22"/>
      <c r="J431" s="22"/>
      <c r="K431" s="22"/>
    </row>
    <row r="432" spans="1:11" ht="26.25" hidden="1" thickBot="1" x14ac:dyDescent="0.3">
      <c r="A432" s="16">
        <v>5297</v>
      </c>
      <c r="B432" s="3">
        <v>462000</v>
      </c>
      <c r="C432" s="4" t="s">
        <v>317</v>
      </c>
      <c r="D432" s="78"/>
      <c r="E432" s="22"/>
      <c r="F432" s="22"/>
      <c r="G432" s="22"/>
      <c r="H432" s="22"/>
      <c r="I432" s="22"/>
      <c r="J432" s="22"/>
      <c r="K432" s="22"/>
    </row>
    <row r="433" spans="1:11" ht="15.75" hidden="1" thickBot="1" x14ac:dyDescent="0.3">
      <c r="A433" s="17">
        <v>5298</v>
      </c>
      <c r="B433" s="7">
        <v>462100</v>
      </c>
      <c r="C433" s="8" t="s">
        <v>318</v>
      </c>
      <c r="D433" s="79"/>
      <c r="E433" s="22"/>
      <c r="F433" s="22"/>
      <c r="G433" s="22"/>
      <c r="H433" s="22"/>
      <c r="I433" s="22"/>
      <c r="J433" s="22"/>
      <c r="K433" s="22"/>
    </row>
    <row r="434" spans="1:11" ht="26.25" hidden="1" thickBot="1" x14ac:dyDescent="0.3">
      <c r="A434" s="17">
        <v>5299</v>
      </c>
      <c r="B434" s="7">
        <v>462200</v>
      </c>
      <c r="C434" s="8" t="s">
        <v>319</v>
      </c>
      <c r="D434" s="79"/>
      <c r="E434" s="22"/>
      <c r="F434" s="22"/>
      <c r="G434" s="22"/>
      <c r="H434" s="22"/>
      <c r="I434" s="22"/>
      <c r="J434" s="22"/>
      <c r="K434" s="22"/>
    </row>
    <row r="435" spans="1:11" ht="26.25" hidden="1" thickBot="1" x14ac:dyDescent="0.3">
      <c r="A435" s="16">
        <v>5300</v>
      </c>
      <c r="B435" s="3">
        <v>463000</v>
      </c>
      <c r="C435" s="4" t="s">
        <v>320</v>
      </c>
      <c r="D435" s="78"/>
      <c r="E435" s="22"/>
      <c r="F435" s="22"/>
      <c r="G435" s="22"/>
      <c r="H435" s="22"/>
      <c r="I435" s="22"/>
      <c r="J435" s="22"/>
      <c r="K435" s="22"/>
    </row>
    <row r="436" spans="1:11" ht="15.75" hidden="1" thickBot="1" x14ac:dyDescent="0.3">
      <c r="A436" s="17">
        <v>5301</v>
      </c>
      <c r="B436" s="7">
        <v>463100</v>
      </c>
      <c r="C436" s="8" t="s">
        <v>321</v>
      </c>
      <c r="D436" s="79"/>
      <c r="E436" s="22"/>
      <c r="F436" s="22"/>
      <c r="G436" s="22"/>
      <c r="H436" s="22"/>
      <c r="I436" s="22"/>
      <c r="J436" s="22"/>
      <c r="K436" s="22"/>
    </row>
    <row r="437" spans="1:11" ht="15.75" hidden="1" thickBot="1" x14ac:dyDescent="0.3">
      <c r="A437" s="17">
        <v>5302</v>
      </c>
      <c r="B437" s="7">
        <v>463200</v>
      </c>
      <c r="C437" s="8" t="s">
        <v>322</v>
      </c>
      <c r="D437" s="79"/>
      <c r="E437" s="22"/>
      <c r="F437" s="22"/>
      <c r="G437" s="22"/>
      <c r="H437" s="22"/>
      <c r="I437" s="22"/>
      <c r="J437" s="22"/>
      <c r="K437" s="22"/>
    </row>
    <row r="438" spans="1:11" ht="26.25" hidden="1" thickBot="1" x14ac:dyDescent="0.3">
      <c r="A438" s="16">
        <v>5303</v>
      </c>
      <c r="B438" s="3">
        <v>464000</v>
      </c>
      <c r="C438" s="4" t="s">
        <v>323</v>
      </c>
      <c r="D438" s="78"/>
      <c r="E438" s="22"/>
      <c r="F438" s="22"/>
      <c r="G438" s="22"/>
      <c r="H438" s="22"/>
      <c r="I438" s="22"/>
      <c r="J438" s="22"/>
      <c r="K438" s="22"/>
    </row>
    <row r="439" spans="1:11" ht="26.25" hidden="1" thickBot="1" x14ac:dyDescent="0.3">
      <c r="A439" s="17">
        <v>5304</v>
      </c>
      <c r="B439" s="7">
        <v>464100</v>
      </c>
      <c r="C439" s="8" t="s">
        <v>324</v>
      </c>
      <c r="D439" s="79"/>
      <c r="E439" s="22"/>
      <c r="F439" s="22"/>
      <c r="G439" s="22"/>
      <c r="H439" s="22"/>
      <c r="I439" s="22"/>
      <c r="J439" s="22"/>
      <c r="K439" s="22"/>
    </row>
    <row r="440" spans="1:11" ht="26.25" hidden="1" thickBot="1" x14ac:dyDescent="0.3">
      <c r="A440" s="17">
        <v>5305</v>
      </c>
      <c r="B440" s="7">
        <v>464200</v>
      </c>
      <c r="C440" s="8" t="s">
        <v>325</v>
      </c>
      <c r="D440" s="79"/>
      <c r="E440" s="22"/>
      <c r="F440" s="22"/>
      <c r="G440" s="22"/>
      <c r="H440" s="22"/>
      <c r="I440" s="22"/>
      <c r="J440" s="22"/>
      <c r="K440" s="22"/>
    </row>
    <row r="441" spans="1:11" ht="15.75" hidden="1" thickBot="1" x14ac:dyDescent="0.3">
      <c r="A441" s="16">
        <v>5306</v>
      </c>
      <c r="B441" s="3">
        <v>465000</v>
      </c>
      <c r="C441" s="4" t="s">
        <v>326</v>
      </c>
      <c r="D441" s="78"/>
      <c r="E441" s="22"/>
      <c r="F441" s="22"/>
      <c r="G441" s="22"/>
      <c r="H441" s="22"/>
      <c r="I441" s="22"/>
      <c r="J441" s="22"/>
      <c r="K441" s="22"/>
    </row>
    <row r="442" spans="1:11" ht="15.75" hidden="1" thickBot="1" x14ac:dyDescent="0.3">
      <c r="A442" s="17">
        <v>5307</v>
      </c>
      <c r="B442" s="7">
        <v>465100</v>
      </c>
      <c r="C442" s="8" t="s">
        <v>327</v>
      </c>
      <c r="D442" s="79"/>
      <c r="E442" s="22"/>
      <c r="F442" s="22"/>
      <c r="G442" s="22"/>
      <c r="H442" s="22"/>
      <c r="I442" s="22"/>
      <c r="J442" s="22"/>
      <c r="K442" s="22"/>
    </row>
    <row r="443" spans="1:11" ht="15.75" hidden="1" thickBot="1" x14ac:dyDescent="0.3">
      <c r="A443" s="17">
        <v>5308</v>
      </c>
      <c r="B443" s="7">
        <v>465200</v>
      </c>
      <c r="C443" s="8" t="s">
        <v>328</v>
      </c>
      <c r="D443" s="79"/>
      <c r="E443" s="22"/>
      <c r="F443" s="22"/>
      <c r="G443" s="22"/>
      <c r="H443" s="22"/>
      <c r="I443" s="22"/>
      <c r="J443" s="22"/>
      <c r="K443" s="22"/>
    </row>
    <row r="444" spans="1:11" ht="26.25" hidden="1" thickBot="1" x14ac:dyDescent="0.3">
      <c r="A444" s="16">
        <v>5309</v>
      </c>
      <c r="B444" s="3">
        <v>470000</v>
      </c>
      <c r="C444" s="4" t="s">
        <v>329</v>
      </c>
      <c r="D444" s="78"/>
      <c r="E444" s="22"/>
      <c r="F444" s="22"/>
      <c r="G444" s="22"/>
      <c r="H444" s="22"/>
      <c r="I444" s="22"/>
      <c r="J444" s="22"/>
      <c r="K444" s="22"/>
    </row>
    <row r="445" spans="1:11" ht="39" hidden="1" thickBot="1" x14ac:dyDescent="0.3">
      <c r="A445" s="16">
        <v>5310</v>
      </c>
      <c r="B445" s="3">
        <v>471000</v>
      </c>
      <c r="C445" s="4" t="s">
        <v>330</v>
      </c>
      <c r="D445" s="78"/>
      <c r="E445" s="22"/>
      <c r="F445" s="22"/>
      <c r="G445" s="22"/>
      <c r="H445" s="22"/>
      <c r="I445" s="22"/>
      <c r="J445" s="22"/>
      <c r="K445" s="22"/>
    </row>
    <row r="446" spans="1:11" ht="26.25" hidden="1" thickBot="1" x14ac:dyDescent="0.3">
      <c r="A446" s="17">
        <v>5311</v>
      </c>
      <c r="B446" s="7">
        <v>471100</v>
      </c>
      <c r="C446" s="8" t="s">
        <v>331</v>
      </c>
      <c r="D446" s="79"/>
      <c r="E446" s="22"/>
      <c r="F446" s="22"/>
      <c r="G446" s="22"/>
      <c r="H446" s="22"/>
      <c r="I446" s="22"/>
      <c r="J446" s="22"/>
      <c r="K446" s="22"/>
    </row>
    <row r="447" spans="1:11" ht="26.25" hidden="1" thickBot="1" x14ac:dyDescent="0.3">
      <c r="A447" s="17">
        <v>5312</v>
      </c>
      <c r="B447" s="7">
        <v>471200</v>
      </c>
      <c r="C447" s="8" t="s">
        <v>332</v>
      </c>
      <c r="D447" s="79"/>
      <c r="E447" s="22"/>
      <c r="F447" s="22"/>
      <c r="G447" s="22"/>
      <c r="H447" s="22"/>
      <c r="I447" s="22"/>
      <c r="J447" s="22"/>
      <c r="K447" s="22"/>
    </row>
    <row r="448" spans="1:11" ht="39" hidden="1" thickBot="1" x14ac:dyDescent="0.3">
      <c r="A448" s="17">
        <v>5313</v>
      </c>
      <c r="B448" s="7">
        <v>471900</v>
      </c>
      <c r="C448" s="8" t="s">
        <v>333</v>
      </c>
      <c r="D448" s="79"/>
      <c r="E448" s="22"/>
      <c r="F448" s="22"/>
      <c r="G448" s="22"/>
      <c r="H448" s="22"/>
      <c r="I448" s="22"/>
      <c r="J448" s="22"/>
      <c r="K448" s="22"/>
    </row>
    <row r="449" spans="1:11" ht="26.25" hidden="1" thickBot="1" x14ac:dyDescent="0.3">
      <c r="A449" s="16">
        <v>5314</v>
      </c>
      <c r="B449" s="3">
        <v>472000</v>
      </c>
      <c r="C449" s="4" t="s">
        <v>334</v>
      </c>
      <c r="D449" s="78"/>
      <c r="E449" s="22"/>
      <c r="F449" s="22"/>
      <c r="G449" s="22"/>
      <c r="H449" s="22"/>
      <c r="I449" s="22"/>
      <c r="J449" s="22"/>
      <c r="K449" s="22"/>
    </row>
    <row r="450" spans="1:11" ht="15" customHeight="1" x14ac:dyDescent="0.25">
      <c r="A450" s="101" t="s">
        <v>3</v>
      </c>
      <c r="B450" s="103" t="s">
        <v>4</v>
      </c>
      <c r="C450" s="103" t="s">
        <v>5</v>
      </c>
      <c r="D450" s="116"/>
      <c r="E450" s="106" t="s">
        <v>454</v>
      </c>
      <c r="F450" s="107"/>
      <c r="G450" s="107"/>
      <c r="H450" s="107"/>
      <c r="I450" s="107"/>
      <c r="J450" s="107"/>
      <c r="K450" s="108"/>
    </row>
    <row r="451" spans="1:11" x14ac:dyDescent="0.25">
      <c r="A451" s="102"/>
      <c r="B451" s="104"/>
      <c r="C451" s="105"/>
      <c r="D451" s="117"/>
      <c r="E451" s="109" t="s">
        <v>455</v>
      </c>
      <c r="F451" s="111" t="s">
        <v>456</v>
      </c>
      <c r="G451" s="112"/>
      <c r="H451" s="112"/>
      <c r="I451" s="113"/>
      <c r="J451" s="109" t="s">
        <v>9</v>
      </c>
      <c r="K451" s="114" t="s">
        <v>10</v>
      </c>
    </row>
    <row r="452" spans="1:11" ht="25.5" x14ac:dyDescent="0.25">
      <c r="A452" s="102"/>
      <c r="B452" s="104"/>
      <c r="C452" s="105"/>
      <c r="D452" s="118"/>
      <c r="E452" s="110"/>
      <c r="F452" s="15" t="s">
        <v>457</v>
      </c>
      <c r="G452" s="15" t="s">
        <v>12</v>
      </c>
      <c r="H452" s="15" t="s">
        <v>13</v>
      </c>
      <c r="I452" s="15" t="s">
        <v>14</v>
      </c>
      <c r="J452" s="110"/>
      <c r="K452" s="115"/>
    </row>
    <row r="453" spans="1:11" x14ac:dyDescent="0.25">
      <c r="A453" s="14">
        <v>1</v>
      </c>
      <c r="B453" s="15">
        <v>2</v>
      </c>
      <c r="C453" s="15">
        <v>3</v>
      </c>
      <c r="D453" s="84"/>
      <c r="E453" s="24">
        <v>5</v>
      </c>
      <c r="F453" s="24">
        <v>6</v>
      </c>
      <c r="G453" s="24">
        <v>7</v>
      </c>
      <c r="H453" s="24">
        <v>8</v>
      </c>
      <c r="I453" s="24">
        <v>9</v>
      </c>
      <c r="J453" s="25">
        <v>10</v>
      </c>
      <c r="K453" s="25">
        <v>11</v>
      </c>
    </row>
    <row r="454" spans="1:11" x14ac:dyDescent="0.25">
      <c r="A454" s="16">
        <v>5257</v>
      </c>
      <c r="B454" s="3">
        <v>441000</v>
      </c>
      <c r="C454" s="4" t="s">
        <v>531</v>
      </c>
      <c r="D454" s="78"/>
      <c r="E454" s="42">
        <f>E455</f>
        <v>15000</v>
      </c>
      <c r="F454" s="39"/>
      <c r="G454" s="39"/>
      <c r="H454" s="39"/>
      <c r="I454" s="39"/>
      <c r="J454" s="39"/>
      <c r="K454" s="42">
        <f>K455</f>
        <v>15000</v>
      </c>
    </row>
    <row r="455" spans="1:11" x14ac:dyDescent="0.25">
      <c r="A455" s="17">
        <v>5257</v>
      </c>
      <c r="B455" s="7">
        <v>441511</v>
      </c>
      <c r="C455" s="8" t="s">
        <v>283</v>
      </c>
      <c r="D455" s="79"/>
      <c r="E455" s="26">
        <f>F455+G455+H455+I455+J455+K455</f>
        <v>15000</v>
      </c>
      <c r="F455" s="22"/>
      <c r="G455" s="22"/>
      <c r="H455" s="22"/>
      <c r="I455" s="22"/>
      <c r="J455" s="22"/>
      <c r="K455" s="38">
        <v>15000</v>
      </c>
    </row>
    <row r="456" spans="1:11" ht="25.5" x14ac:dyDescent="0.25">
      <c r="A456" s="17">
        <v>5315</v>
      </c>
      <c r="B456" s="7">
        <v>472100</v>
      </c>
      <c r="C456" s="8" t="s">
        <v>335</v>
      </c>
      <c r="D456" s="79"/>
      <c r="E456" s="22"/>
      <c r="F456" s="22"/>
      <c r="G456" s="22"/>
      <c r="H456" s="22"/>
      <c r="I456" s="22"/>
      <c r="J456" s="22"/>
      <c r="K456" s="22"/>
    </row>
    <row r="457" spans="1:11" x14ac:dyDescent="0.25">
      <c r="A457" s="17">
        <v>5316</v>
      </c>
      <c r="B457" s="7">
        <v>472200</v>
      </c>
      <c r="C457" s="8" t="s">
        <v>336</v>
      </c>
      <c r="D457" s="79"/>
      <c r="E457" s="22"/>
      <c r="F457" s="22"/>
      <c r="G457" s="22"/>
      <c r="H457" s="22"/>
      <c r="I457" s="22"/>
      <c r="J457" s="22"/>
      <c r="K457" s="22"/>
    </row>
    <row r="458" spans="1:11" x14ac:dyDescent="0.25">
      <c r="A458" s="17">
        <v>5317</v>
      </c>
      <c r="B458" s="7">
        <v>472300</v>
      </c>
      <c r="C458" s="8" t="s">
        <v>337</v>
      </c>
      <c r="D458" s="79"/>
      <c r="E458" s="22"/>
      <c r="F458" s="22"/>
      <c r="G458" s="22"/>
      <c r="H458" s="22"/>
      <c r="I458" s="22"/>
      <c r="J458" s="22"/>
      <c r="K458" s="22"/>
    </row>
    <row r="459" spans="1:11" x14ac:dyDescent="0.25">
      <c r="A459" s="17">
        <v>5318</v>
      </c>
      <c r="B459" s="7">
        <v>472400</v>
      </c>
      <c r="C459" s="8" t="s">
        <v>338</v>
      </c>
      <c r="D459" s="79"/>
      <c r="E459" s="22"/>
      <c r="F459" s="22"/>
      <c r="G459" s="22"/>
      <c r="H459" s="22"/>
      <c r="I459" s="22"/>
      <c r="J459" s="22"/>
      <c r="K459" s="22"/>
    </row>
    <row r="460" spans="1:11" x14ac:dyDescent="0.25">
      <c r="A460" s="17">
        <v>5319</v>
      </c>
      <c r="B460" s="7">
        <v>472500</v>
      </c>
      <c r="C460" s="8" t="s">
        <v>339</v>
      </c>
      <c r="D460" s="79"/>
      <c r="E460" s="22"/>
      <c r="F460" s="22"/>
      <c r="G460" s="22"/>
      <c r="H460" s="22"/>
      <c r="I460" s="22"/>
      <c r="J460" s="22"/>
      <c r="K460" s="22"/>
    </row>
    <row r="461" spans="1:11" x14ac:dyDescent="0.25">
      <c r="A461" s="17">
        <v>5320</v>
      </c>
      <c r="B461" s="7">
        <v>472600</v>
      </c>
      <c r="C461" s="8" t="s">
        <v>340</v>
      </c>
      <c r="D461" s="79"/>
      <c r="E461" s="22"/>
      <c r="F461" s="22"/>
      <c r="G461" s="22"/>
      <c r="H461" s="22"/>
      <c r="I461" s="22"/>
      <c r="J461" s="22"/>
      <c r="K461" s="22"/>
    </row>
    <row r="462" spans="1:11" ht="25.5" x14ac:dyDescent="0.25">
      <c r="A462" s="17">
        <v>5321</v>
      </c>
      <c r="B462" s="7">
        <v>472700</v>
      </c>
      <c r="C462" s="8" t="s">
        <v>341</v>
      </c>
      <c r="D462" s="79"/>
      <c r="E462" s="22"/>
      <c r="F462" s="22"/>
      <c r="G462" s="22"/>
      <c r="H462" s="22"/>
      <c r="I462" s="22"/>
      <c r="J462" s="22"/>
      <c r="K462" s="22"/>
    </row>
    <row r="463" spans="1:11" x14ac:dyDescent="0.25">
      <c r="A463" s="17">
        <v>5322</v>
      </c>
      <c r="B463" s="7">
        <v>472800</v>
      </c>
      <c r="C463" s="8" t="s">
        <v>342</v>
      </c>
      <c r="D463" s="79"/>
      <c r="E463" s="22"/>
      <c r="F463" s="22"/>
      <c r="G463" s="22"/>
      <c r="H463" s="22"/>
      <c r="I463" s="22"/>
      <c r="J463" s="22"/>
      <c r="K463" s="22"/>
    </row>
    <row r="464" spans="1:11" x14ac:dyDescent="0.25">
      <c r="A464" s="17">
        <v>5323</v>
      </c>
      <c r="B464" s="7">
        <v>472900</v>
      </c>
      <c r="C464" s="8" t="s">
        <v>343</v>
      </c>
      <c r="D464" s="79"/>
      <c r="E464" s="22"/>
      <c r="F464" s="22"/>
      <c r="G464" s="22"/>
      <c r="H464" s="22"/>
      <c r="I464" s="22"/>
      <c r="J464" s="22"/>
      <c r="K464" s="22"/>
    </row>
    <row r="465" spans="1:11" ht="25.5" x14ac:dyDescent="0.25">
      <c r="A465" s="16">
        <v>5324</v>
      </c>
      <c r="B465" s="3">
        <v>480000</v>
      </c>
      <c r="C465" s="4" t="s">
        <v>344</v>
      </c>
      <c r="D465" s="93">
        <f>D469</f>
        <v>350000</v>
      </c>
      <c r="E465" s="27">
        <f t="shared" ref="E465:K465" si="32">E466+E469+E473+E475+E478+E484</f>
        <v>450000</v>
      </c>
      <c r="F465" s="27">
        <f t="shared" si="32"/>
        <v>0</v>
      </c>
      <c r="G465" s="27">
        <f t="shared" si="32"/>
        <v>0</v>
      </c>
      <c r="H465" s="27">
        <f t="shared" si="32"/>
        <v>0</v>
      </c>
      <c r="I465" s="27">
        <f t="shared" si="32"/>
        <v>450000</v>
      </c>
      <c r="J465" s="27">
        <f t="shared" si="32"/>
        <v>0</v>
      </c>
      <c r="K465" s="27">
        <f t="shared" si="32"/>
        <v>0</v>
      </c>
    </row>
    <row r="466" spans="1:11" ht="25.5" x14ac:dyDescent="0.25">
      <c r="A466" s="16">
        <v>5325</v>
      </c>
      <c r="B466" s="3">
        <v>481000</v>
      </c>
      <c r="C466" s="4" t="s">
        <v>345</v>
      </c>
      <c r="D466" s="78"/>
      <c r="E466" s="22"/>
      <c r="F466" s="22"/>
      <c r="G466" s="22"/>
      <c r="H466" s="22"/>
      <c r="I466" s="22"/>
      <c r="J466" s="22"/>
      <c r="K466" s="22"/>
    </row>
    <row r="467" spans="1:11" ht="25.5" x14ac:dyDescent="0.25">
      <c r="A467" s="17">
        <v>5326</v>
      </c>
      <c r="B467" s="7">
        <v>481100</v>
      </c>
      <c r="C467" s="8" t="s">
        <v>346</v>
      </c>
      <c r="D467" s="79"/>
      <c r="E467" s="22"/>
      <c r="F467" s="22"/>
      <c r="G467" s="22"/>
      <c r="H467" s="22"/>
      <c r="I467" s="22"/>
      <c r="J467" s="22"/>
      <c r="K467" s="22"/>
    </row>
    <row r="468" spans="1:11" x14ac:dyDescent="0.25">
      <c r="A468" s="17">
        <v>5327</v>
      </c>
      <c r="B468" s="7">
        <v>481900</v>
      </c>
      <c r="C468" s="8" t="s">
        <v>347</v>
      </c>
      <c r="D468" s="79"/>
      <c r="E468" s="22"/>
      <c r="F468" s="22"/>
      <c r="G468" s="22"/>
      <c r="H468" s="22"/>
      <c r="I468" s="22"/>
      <c r="J468" s="22"/>
      <c r="K468" s="22"/>
    </row>
    <row r="469" spans="1:11" ht="25.5" x14ac:dyDescent="0.25">
      <c r="A469" s="16">
        <v>5328</v>
      </c>
      <c r="B469" s="3">
        <v>482000</v>
      </c>
      <c r="C469" s="4" t="s">
        <v>348</v>
      </c>
      <c r="D469" s="93">
        <f>D470+D471</f>
        <v>350000</v>
      </c>
      <c r="E469" s="40">
        <f t="shared" ref="E469:K469" si="33">SUM(E470:E472)</f>
        <v>450000</v>
      </c>
      <c r="F469" s="40">
        <f t="shared" si="33"/>
        <v>0</v>
      </c>
      <c r="G469" s="40">
        <f t="shared" si="33"/>
        <v>0</v>
      </c>
      <c r="H469" s="40">
        <f t="shared" si="33"/>
        <v>0</v>
      </c>
      <c r="I469" s="40">
        <f t="shared" si="33"/>
        <v>450000</v>
      </c>
      <c r="J469" s="40">
        <f t="shared" si="33"/>
        <v>0</v>
      </c>
      <c r="K469" s="27">
        <f t="shared" si="33"/>
        <v>0</v>
      </c>
    </row>
    <row r="470" spans="1:11" x14ac:dyDescent="0.25">
      <c r="A470" s="17">
        <v>5329</v>
      </c>
      <c r="B470" s="7">
        <v>482100</v>
      </c>
      <c r="C470" s="8" t="s">
        <v>349</v>
      </c>
      <c r="D470" s="91">
        <v>100000</v>
      </c>
      <c r="E470" s="42">
        <f>F470+G470+H470+I470+J470+K470</f>
        <v>150000</v>
      </c>
      <c r="F470" s="42"/>
      <c r="G470" s="42"/>
      <c r="H470" s="42"/>
      <c r="I470" s="42">
        <v>150000</v>
      </c>
      <c r="J470" s="42"/>
      <c r="K470" s="26"/>
    </row>
    <row r="471" spans="1:11" x14ac:dyDescent="0.25">
      <c r="A471" s="17">
        <v>5330</v>
      </c>
      <c r="B471" s="7">
        <v>482200</v>
      </c>
      <c r="C471" s="8" t="s">
        <v>350</v>
      </c>
      <c r="D471" s="91">
        <v>250000</v>
      </c>
      <c r="E471" s="42">
        <f>F471+G471+H471+I471+J471+K471</f>
        <v>300000</v>
      </c>
      <c r="F471" s="42"/>
      <c r="G471" s="42"/>
      <c r="H471" s="42"/>
      <c r="I471" s="42">
        <v>300000</v>
      </c>
      <c r="J471" s="42"/>
      <c r="K471" s="26"/>
    </row>
    <row r="472" spans="1:11" x14ac:dyDescent="0.25">
      <c r="A472" s="17">
        <v>5331</v>
      </c>
      <c r="B472" s="7">
        <v>482300</v>
      </c>
      <c r="C472" s="8" t="s">
        <v>351</v>
      </c>
      <c r="D472" s="79"/>
      <c r="E472" s="42">
        <f>F472+G472+H472+I472+J472+K472</f>
        <v>0</v>
      </c>
      <c r="F472" s="42"/>
      <c r="G472" s="42"/>
      <c r="H472" s="42"/>
      <c r="I472" s="42"/>
      <c r="J472" s="42"/>
      <c r="K472" s="26"/>
    </row>
    <row r="473" spans="1:11" ht="25.5" x14ac:dyDescent="0.25">
      <c r="A473" s="16">
        <v>5332</v>
      </c>
      <c r="B473" s="3">
        <v>483000</v>
      </c>
      <c r="C473" s="4" t="s">
        <v>352</v>
      </c>
      <c r="D473" s="78"/>
      <c r="E473" s="22"/>
      <c r="F473" s="22"/>
      <c r="G473" s="22"/>
      <c r="H473" s="22"/>
      <c r="I473" s="39"/>
      <c r="J473" s="22"/>
      <c r="K473" s="22"/>
    </row>
    <row r="474" spans="1:11" ht="15.75" thickBot="1" x14ac:dyDescent="0.3">
      <c r="A474" s="17">
        <v>5333</v>
      </c>
      <c r="B474" s="7">
        <v>483100</v>
      </c>
      <c r="C474" s="8" t="s">
        <v>353</v>
      </c>
      <c r="D474" s="79"/>
      <c r="E474" s="22"/>
      <c r="F474" s="22"/>
      <c r="G474" s="22"/>
      <c r="H474" s="22"/>
      <c r="I474" s="22"/>
      <c r="J474" s="22"/>
      <c r="K474" s="22"/>
    </row>
    <row r="475" spans="1:11" ht="39" hidden="1" thickBot="1" x14ac:dyDescent="0.3">
      <c r="A475" s="16">
        <v>5334</v>
      </c>
      <c r="B475" s="3">
        <v>484000</v>
      </c>
      <c r="C475" s="4" t="s">
        <v>354</v>
      </c>
      <c r="D475" s="78"/>
      <c r="E475" s="22"/>
      <c r="F475" s="22"/>
      <c r="G475" s="22"/>
      <c r="H475" s="22"/>
      <c r="I475" s="22"/>
      <c r="J475" s="22"/>
      <c r="K475" s="22"/>
    </row>
    <row r="476" spans="1:11" ht="26.25" hidden="1" thickBot="1" x14ac:dyDescent="0.3">
      <c r="A476" s="17">
        <v>5335</v>
      </c>
      <c r="B476" s="7">
        <v>484100</v>
      </c>
      <c r="C476" s="8" t="s">
        <v>355</v>
      </c>
      <c r="D476" s="79"/>
      <c r="E476" s="22"/>
      <c r="F476" s="22"/>
      <c r="G476" s="22"/>
      <c r="H476" s="22"/>
      <c r="I476" s="22"/>
      <c r="J476" s="22"/>
      <c r="K476" s="22"/>
    </row>
    <row r="477" spans="1:11" ht="15.75" hidden="1" thickBot="1" x14ac:dyDescent="0.3">
      <c r="A477" s="17">
        <v>5336</v>
      </c>
      <c r="B477" s="7">
        <v>484200</v>
      </c>
      <c r="C477" s="8" t="s">
        <v>356</v>
      </c>
      <c r="D477" s="79"/>
      <c r="E477" s="22"/>
      <c r="F477" s="22"/>
      <c r="G477" s="22"/>
      <c r="H477" s="22"/>
      <c r="I477" s="22"/>
      <c r="J477" s="22"/>
      <c r="K477" s="22"/>
    </row>
    <row r="478" spans="1:11" ht="26.25" hidden="1" thickBot="1" x14ac:dyDescent="0.3">
      <c r="A478" s="16">
        <v>5337</v>
      </c>
      <c r="B478" s="3">
        <v>485000</v>
      </c>
      <c r="C478" s="4" t="s">
        <v>357</v>
      </c>
      <c r="D478" s="78"/>
      <c r="E478" s="22"/>
      <c r="F478" s="22"/>
      <c r="G478" s="22"/>
      <c r="H478" s="22"/>
      <c r="I478" s="22"/>
      <c r="J478" s="22"/>
      <c r="K478" s="22"/>
    </row>
    <row r="479" spans="1:11" ht="26.25" hidden="1" thickBot="1" x14ac:dyDescent="0.3">
      <c r="A479" s="17">
        <v>5338</v>
      </c>
      <c r="B479" s="7">
        <v>485100</v>
      </c>
      <c r="C479" s="8" t="s">
        <v>358</v>
      </c>
      <c r="D479" s="79"/>
      <c r="E479" s="22"/>
      <c r="F479" s="22"/>
      <c r="G479" s="22"/>
      <c r="H479" s="22"/>
      <c r="I479" s="22"/>
      <c r="J479" s="22"/>
      <c r="K479" s="22"/>
    </row>
    <row r="480" spans="1:11" ht="15" customHeight="1" x14ac:dyDescent="0.25">
      <c r="A480" s="101" t="s">
        <v>3</v>
      </c>
      <c r="B480" s="103" t="s">
        <v>4</v>
      </c>
      <c r="C480" s="103" t="s">
        <v>5</v>
      </c>
      <c r="D480" s="116"/>
      <c r="E480" s="106" t="s">
        <v>454</v>
      </c>
      <c r="F480" s="107"/>
      <c r="G480" s="107"/>
      <c r="H480" s="107"/>
      <c r="I480" s="107"/>
      <c r="J480" s="107"/>
      <c r="K480" s="108"/>
    </row>
    <row r="481" spans="1:11" x14ac:dyDescent="0.25">
      <c r="A481" s="102"/>
      <c r="B481" s="104"/>
      <c r="C481" s="105"/>
      <c r="D481" s="117"/>
      <c r="E481" s="109" t="s">
        <v>455</v>
      </c>
      <c r="F481" s="111" t="s">
        <v>456</v>
      </c>
      <c r="G481" s="112"/>
      <c r="H481" s="112"/>
      <c r="I481" s="113"/>
      <c r="J481" s="109" t="s">
        <v>9</v>
      </c>
      <c r="K481" s="114" t="s">
        <v>10</v>
      </c>
    </row>
    <row r="482" spans="1:11" ht="25.5" x14ac:dyDescent="0.25">
      <c r="A482" s="102"/>
      <c r="B482" s="104"/>
      <c r="C482" s="105"/>
      <c r="D482" s="118"/>
      <c r="E482" s="110"/>
      <c r="F482" s="15" t="s">
        <v>457</v>
      </c>
      <c r="G482" s="15" t="s">
        <v>12</v>
      </c>
      <c r="H482" s="15" t="s">
        <v>13</v>
      </c>
      <c r="I482" s="15" t="s">
        <v>14</v>
      </c>
      <c r="J482" s="110"/>
      <c r="K482" s="115"/>
    </row>
    <row r="483" spans="1:11" x14ac:dyDescent="0.25">
      <c r="A483" s="14">
        <v>1</v>
      </c>
      <c r="B483" s="15">
        <v>2</v>
      </c>
      <c r="C483" s="15">
        <v>3</v>
      </c>
      <c r="D483" s="84"/>
      <c r="E483" s="24">
        <v>5</v>
      </c>
      <c r="F483" s="24">
        <v>6</v>
      </c>
      <c r="G483" s="24">
        <v>7</v>
      </c>
      <c r="H483" s="24">
        <v>8</v>
      </c>
      <c r="I483" s="24">
        <v>9</v>
      </c>
      <c r="J483" s="25">
        <v>10</v>
      </c>
      <c r="K483" s="25">
        <v>11</v>
      </c>
    </row>
    <row r="484" spans="1:11" ht="38.25" x14ac:dyDescent="0.25">
      <c r="A484" s="16">
        <v>5339</v>
      </c>
      <c r="B484" s="3">
        <v>489000</v>
      </c>
      <c r="C484" s="4" t="s">
        <v>359</v>
      </c>
      <c r="D484" s="78"/>
      <c r="E484" s="22"/>
      <c r="F484" s="22"/>
      <c r="G484" s="22"/>
      <c r="H484" s="22"/>
      <c r="I484" s="22"/>
      <c r="J484" s="22"/>
      <c r="K484" s="22"/>
    </row>
    <row r="485" spans="1:11" ht="25.5" x14ac:dyDescent="0.25">
      <c r="A485" s="17">
        <v>5340</v>
      </c>
      <c r="B485" s="7">
        <v>489100</v>
      </c>
      <c r="C485" s="8" t="s">
        <v>360</v>
      </c>
      <c r="D485" s="79"/>
      <c r="E485" s="22"/>
      <c r="F485" s="22"/>
      <c r="G485" s="22"/>
      <c r="H485" s="22"/>
      <c r="I485" s="22"/>
      <c r="J485" s="22"/>
      <c r="K485" s="22"/>
    </row>
    <row r="486" spans="1:11" ht="25.5" x14ac:dyDescent="0.25">
      <c r="A486" s="16">
        <v>5341</v>
      </c>
      <c r="B486" s="3">
        <v>500000</v>
      </c>
      <c r="C486" s="4" t="s">
        <v>361</v>
      </c>
      <c r="D486" s="93">
        <f>D487+D509</f>
        <v>81500000</v>
      </c>
      <c r="E486" s="27">
        <f t="shared" ref="E486:K486" si="34">E487+E509+E522+E525+E533</f>
        <v>82100000</v>
      </c>
      <c r="F486" s="27">
        <f t="shared" si="34"/>
        <v>0</v>
      </c>
      <c r="G486" s="27">
        <f t="shared" si="34"/>
        <v>600000</v>
      </c>
      <c r="H486" s="27">
        <f t="shared" si="34"/>
        <v>10200000</v>
      </c>
      <c r="I486" s="27">
        <f t="shared" si="34"/>
        <v>0</v>
      </c>
      <c r="J486" s="27">
        <f t="shared" si="34"/>
        <v>0</v>
      </c>
      <c r="K486" s="27">
        <f t="shared" si="34"/>
        <v>71300000</v>
      </c>
    </row>
    <row r="487" spans="1:11" ht="25.5" x14ac:dyDescent="0.25">
      <c r="A487" s="16">
        <v>5342</v>
      </c>
      <c r="B487" s="3">
        <v>510000</v>
      </c>
      <c r="C487" s="4" t="s">
        <v>362</v>
      </c>
      <c r="D487" s="93">
        <f>D493</f>
        <v>11000000</v>
      </c>
      <c r="E487" s="27">
        <f t="shared" ref="E487:K487" si="35">E488+E493+E503+E505+E507</f>
        <v>11600000</v>
      </c>
      <c r="F487" s="27">
        <f t="shared" si="35"/>
        <v>0</v>
      </c>
      <c r="G487" s="27">
        <f t="shared" si="35"/>
        <v>600000</v>
      </c>
      <c r="H487" s="27">
        <f t="shared" si="35"/>
        <v>10200000</v>
      </c>
      <c r="I487" s="27">
        <f t="shared" si="35"/>
        <v>0</v>
      </c>
      <c r="J487" s="27">
        <f t="shared" si="35"/>
        <v>0</v>
      </c>
      <c r="K487" s="27">
        <f t="shared" si="35"/>
        <v>800000</v>
      </c>
    </row>
    <row r="488" spans="1:11" ht="25.5" x14ac:dyDescent="0.25">
      <c r="A488" s="16">
        <v>5343</v>
      </c>
      <c r="B488" s="3">
        <v>511000</v>
      </c>
      <c r="C488" s="4" t="s">
        <v>363</v>
      </c>
      <c r="D488" s="78"/>
      <c r="E488" s="4">
        <f t="shared" ref="E488:K488" si="36">SUM(E489:E492)</f>
        <v>0</v>
      </c>
      <c r="F488" s="4">
        <f t="shared" si="36"/>
        <v>0</v>
      </c>
      <c r="G488" s="4">
        <f t="shared" si="36"/>
        <v>0</v>
      </c>
      <c r="H488" s="4">
        <f t="shared" si="36"/>
        <v>0</v>
      </c>
      <c r="I488" s="4">
        <f t="shared" si="36"/>
        <v>0</v>
      </c>
      <c r="J488" s="4">
        <f t="shared" si="36"/>
        <v>0</v>
      </c>
      <c r="K488" s="4">
        <f t="shared" si="36"/>
        <v>0</v>
      </c>
    </row>
    <row r="489" spans="1:11" x14ac:dyDescent="0.25">
      <c r="A489" s="17">
        <v>5344</v>
      </c>
      <c r="B489" s="7">
        <v>511100</v>
      </c>
      <c r="C489" s="8" t="s">
        <v>364</v>
      </c>
      <c r="D489" s="79"/>
      <c r="E489" s="22"/>
      <c r="F489" s="22"/>
      <c r="G489" s="22"/>
      <c r="H489" s="22"/>
      <c r="I489" s="22"/>
      <c r="J489" s="22"/>
      <c r="K489" s="22"/>
    </row>
    <row r="490" spans="1:11" x14ac:dyDescent="0.25">
      <c r="A490" s="17">
        <v>5345</v>
      </c>
      <c r="B490" s="7">
        <v>511200</v>
      </c>
      <c r="C490" s="8" t="s">
        <v>365</v>
      </c>
      <c r="D490" s="79"/>
      <c r="E490" s="22"/>
      <c r="F490" s="22"/>
      <c r="G490" s="22"/>
      <c r="H490" s="22"/>
      <c r="I490" s="22"/>
      <c r="J490" s="22"/>
      <c r="K490" s="22"/>
    </row>
    <row r="491" spans="1:11" x14ac:dyDescent="0.25">
      <c r="A491" s="17">
        <v>5346</v>
      </c>
      <c r="B491" s="7">
        <v>511300</v>
      </c>
      <c r="C491" s="8" t="s">
        <v>366</v>
      </c>
      <c r="D491" s="79"/>
      <c r="E491" s="22"/>
      <c r="F491" s="22"/>
      <c r="G491" s="22"/>
      <c r="H491" s="22"/>
      <c r="I491" s="22"/>
      <c r="J491" s="22"/>
      <c r="K491" s="22"/>
    </row>
    <row r="492" spans="1:11" x14ac:dyDescent="0.25">
      <c r="A492" s="17">
        <v>5347</v>
      </c>
      <c r="B492" s="7">
        <v>511400</v>
      </c>
      <c r="C492" s="8" t="s">
        <v>367</v>
      </c>
      <c r="D492" s="79"/>
      <c r="E492" s="39"/>
      <c r="F492" s="39"/>
      <c r="G492" s="39"/>
      <c r="H492" s="39"/>
      <c r="I492" s="39"/>
      <c r="J492" s="39"/>
      <c r="K492" s="39"/>
    </row>
    <row r="493" spans="1:11" x14ac:dyDescent="0.25">
      <c r="A493" s="16">
        <v>5348</v>
      </c>
      <c r="B493" s="3">
        <v>512000</v>
      </c>
      <c r="C493" s="4" t="s">
        <v>368</v>
      </c>
      <c r="D493" s="93">
        <f>D494+D495+D498+D501</f>
        <v>11000000</v>
      </c>
      <c r="E493" s="40">
        <f t="shared" ref="E493:K493" si="37">SUM(E494:E502)</f>
        <v>11600000</v>
      </c>
      <c r="F493" s="40">
        <f t="shared" si="37"/>
        <v>0</v>
      </c>
      <c r="G493" s="40">
        <f t="shared" si="37"/>
        <v>600000</v>
      </c>
      <c r="H493" s="40">
        <f t="shared" si="37"/>
        <v>10200000</v>
      </c>
      <c r="I493" s="40">
        <f t="shared" si="37"/>
        <v>0</v>
      </c>
      <c r="J493" s="40">
        <f t="shared" si="37"/>
        <v>0</v>
      </c>
      <c r="K493" s="40">
        <f t="shared" si="37"/>
        <v>800000</v>
      </c>
    </row>
    <row r="494" spans="1:11" x14ac:dyDescent="0.25">
      <c r="A494" s="17">
        <v>5349</v>
      </c>
      <c r="B494" s="7">
        <v>512100</v>
      </c>
      <c r="C494" s="8" t="s">
        <v>369</v>
      </c>
      <c r="D494" s="91">
        <v>8000000</v>
      </c>
      <c r="E494" s="38">
        <f>SUM(F494:K494)</f>
        <v>6600000</v>
      </c>
      <c r="F494" s="38"/>
      <c r="G494" s="38"/>
      <c r="H494" s="38">
        <v>6600000</v>
      </c>
      <c r="I494" s="38"/>
      <c r="J494" s="38"/>
      <c r="K494" s="38"/>
    </row>
    <row r="495" spans="1:11" x14ac:dyDescent="0.25">
      <c r="A495" s="17">
        <v>5350</v>
      </c>
      <c r="B495" s="7">
        <v>512200</v>
      </c>
      <c r="C495" s="8" t="s">
        <v>370</v>
      </c>
      <c r="D495" s="91">
        <v>550000</v>
      </c>
      <c r="E495" s="38">
        <f t="shared" ref="E495:E502" si="38">SUM(F495:K495)</f>
        <v>550000</v>
      </c>
      <c r="F495" s="38"/>
      <c r="G495" s="38"/>
      <c r="H495" s="38"/>
      <c r="I495" s="38"/>
      <c r="J495" s="38"/>
      <c r="K495" s="38">
        <v>550000</v>
      </c>
    </row>
    <row r="496" spans="1:11" x14ac:dyDescent="0.25">
      <c r="A496" s="17">
        <v>5351</v>
      </c>
      <c r="B496" s="7">
        <v>512300</v>
      </c>
      <c r="C496" s="8" t="s">
        <v>371</v>
      </c>
      <c r="D496" s="79"/>
      <c r="E496" s="38">
        <f t="shared" si="38"/>
        <v>0</v>
      </c>
      <c r="F496" s="38"/>
      <c r="G496" s="38"/>
      <c r="H496" s="38"/>
      <c r="I496" s="38"/>
      <c r="J496" s="38"/>
      <c r="K496" s="38"/>
    </row>
    <row r="497" spans="1:11" x14ac:dyDescent="0.25">
      <c r="A497" s="17">
        <v>5352</v>
      </c>
      <c r="B497" s="7">
        <v>512400</v>
      </c>
      <c r="C497" s="8" t="s">
        <v>372</v>
      </c>
      <c r="D497" s="79"/>
      <c r="E497" s="38">
        <f t="shared" si="38"/>
        <v>0</v>
      </c>
      <c r="F497" s="38"/>
      <c r="G497" s="38"/>
      <c r="H497" s="38"/>
      <c r="I497" s="38"/>
      <c r="J497" s="38"/>
      <c r="K497" s="38"/>
    </row>
    <row r="498" spans="1:11" x14ac:dyDescent="0.25">
      <c r="A498" s="17">
        <v>5353</v>
      </c>
      <c r="B498" s="7">
        <v>512500</v>
      </c>
      <c r="C498" s="8" t="s">
        <v>373</v>
      </c>
      <c r="D498" s="91">
        <v>2200000</v>
      </c>
      <c r="E498" s="38">
        <f t="shared" si="38"/>
        <v>4200000</v>
      </c>
      <c r="F498" s="38"/>
      <c r="G498" s="38">
        <v>600000</v>
      </c>
      <c r="H498" s="38">
        <v>3600000</v>
      </c>
      <c r="I498" s="38"/>
      <c r="J498" s="38"/>
      <c r="K498" s="38"/>
    </row>
    <row r="499" spans="1:11" x14ac:dyDescent="0.25">
      <c r="A499" s="17">
        <v>5354</v>
      </c>
      <c r="B499" s="7">
        <v>512600</v>
      </c>
      <c r="C499" s="8" t="s">
        <v>374</v>
      </c>
      <c r="D499" s="79"/>
      <c r="E499" s="38">
        <f t="shared" si="38"/>
        <v>0</v>
      </c>
      <c r="F499" s="38"/>
      <c r="G499" s="38"/>
      <c r="H499" s="38"/>
      <c r="I499" s="38"/>
      <c r="J499" s="38"/>
      <c r="K499" s="38"/>
    </row>
    <row r="500" spans="1:11" x14ac:dyDescent="0.25">
      <c r="A500" s="17">
        <v>5355</v>
      </c>
      <c r="B500" s="7">
        <v>512700</v>
      </c>
      <c r="C500" s="8" t="s">
        <v>375</v>
      </c>
      <c r="D500" s="79"/>
      <c r="E500" s="38">
        <f t="shared" si="38"/>
        <v>0</v>
      </c>
      <c r="F500" s="38"/>
      <c r="G500" s="38"/>
      <c r="H500" s="38"/>
      <c r="I500" s="38"/>
      <c r="J500" s="38"/>
      <c r="K500" s="38"/>
    </row>
    <row r="501" spans="1:11" x14ac:dyDescent="0.25">
      <c r="A501" s="17">
        <v>5356</v>
      </c>
      <c r="B501" s="7">
        <v>512800</v>
      </c>
      <c r="C501" s="8" t="s">
        <v>376</v>
      </c>
      <c r="D501" s="91">
        <v>250000</v>
      </c>
      <c r="E501" s="38">
        <f t="shared" si="38"/>
        <v>250000</v>
      </c>
      <c r="F501" s="38"/>
      <c r="G501" s="38"/>
      <c r="H501" s="38"/>
      <c r="I501" s="38"/>
      <c r="J501" s="38"/>
      <c r="K501" s="38">
        <v>250000</v>
      </c>
    </row>
    <row r="502" spans="1:11" ht="25.5" x14ac:dyDescent="0.25">
      <c r="A502" s="17">
        <v>5357</v>
      </c>
      <c r="B502" s="7">
        <v>512900</v>
      </c>
      <c r="C502" s="8" t="s">
        <v>377</v>
      </c>
      <c r="D502" s="79"/>
      <c r="E502" s="38">
        <f t="shared" si="38"/>
        <v>0</v>
      </c>
      <c r="F502" s="38"/>
      <c r="G502" s="38"/>
      <c r="H502" s="38"/>
      <c r="I502" s="38"/>
      <c r="J502" s="38"/>
      <c r="K502" s="38"/>
    </row>
    <row r="503" spans="1:11" x14ac:dyDescent="0.25">
      <c r="A503" s="16">
        <v>5358</v>
      </c>
      <c r="B503" s="3">
        <v>513000</v>
      </c>
      <c r="C503" s="4" t="s">
        <v>378</v>
      </c>
      <c r="D503" s="78"/>
      <c r="E503" s="39"/>
      <c r="F503" s="39"/>
      <c r="G503" s="39"/>
      <c r="H503" s="39"/>
      <c r="I503" s="39"/>
      <c r="J503" s="39"/>
      <c r="K503" s="39"/>
    </row>
    <row r="504" spans="1:11" x14ac:dyDescent="0.25">
      <c r="A504" s="17">
        <v>5359</v>
      </c>
      <c r="B504" s="7">
        <v>513100</v>
      </c>
      <c r="C504" s="8" t="s">
        <v>379</v>
      </c>
      <c r="D504" s="79"/>
      <c r="E504" s="39"/>
      <c r="F504" s="39"/>
      <c r="G504" s="39"/>
      <c r="H504" s="39"/>
      <c r="I504" s="39"/>
      <c r="J504" s="39"/>
      <c r="K504" s="39"/>
    </row>
    <row r="505" spans="1:11" x14ac:dyDescent="0.25">
      <c r="A505" s="16">
        <v>5360</v>
      </c>
      <c r="B505" s="3">
        <v>514000</v>
      </c>
      <c r="C505" s="4" t="s">
        <v>380</v>
      </c>
      <c r="D505" s="78"/>
      <c r="E505" s="22"/>
      <c r="F505" s="22"/>
      <c r="G505" s="22"/>
      <c r="H505" s="22"/>
      <c r="I505" s="22"/>
      <c r="J505" s="22"/>
      <c r="K505" s="22"/>
    </row>
    <row r="506" spans="1:11" x14ac:dyDescent="0.25">
      <c r="A506" s="17">
        <v>5361</v>
      </c>
      <c r="B506" s="7">
        <v>514100</v>
      </c>
      <c r="C506" s="8" t="s">
        <v>381</v>
      </c>
      <c r="D506" s="79"/>
      <c r="E506" s="22"/>
      <c r="F506" s="22"/>
      <c r="G506" s="22"/>
      <c r="H506" s="22"/>
      <c r="I506" s="22"/>
      <c r="J506" s="22"/>
      <c r="K506" s="22"/>
    </row>
    <row r="507" spans="1:11" x14ac:dyDescent="0.25">
      <c r="A507" s="16">
        <v>5362</v>
      </c>
      <c r="B507" s="3">
        <v>515000</v>
      </c>
      <c r="C507" s="4" t="s">
        <v>382</v>
      </c>
      <c r="D507" s="78"/>
      <c r="E507" s="22"/>
      <c r="F507" s="22"/>
      <c r="G507" s="22"/>
      <c r="H507" s="22"/>
      <c r="I507" s="22"/>
      <c r="J507" s="22"/>
      <c r="K507" s="22"/>
    </row>
    <row r="508" spans="1:11" x14ac:dyDescent="0.25">
      <c r="A508" s="17">
        <v>5363</v>
      </c>
      <c r="B508" s="7">
        <v>515100</v>
      </c>
      <c r="C508" s="8" t="s">
        <v>383</v>
      </c>
      <c r="D508" s="79"/>
      <c r="E508" s="22"/>
      <c r="F508" s="22"/>
      <c r="G508" s="22"/>
      <c r="H508" s="22"/>
      <c r="I508" s="22"/>
      <c r="J508" s="22"/>
      <c r="K508" s="22"/>
    </row>
    <row r="509" spans="1:11" x14ac:dyDescent="0.25">
      <c r="A509" s="16">
        <v>5364</v>
      </c>
      <c r="B509" s="3">
        <v>520000</v>
      </c>
      <c r="C509" s="4" t="s">
        <v>384</v>
      </c>
      <c r="D509" s="100">
        <f>D520</f>
        <v>70500000</v>
      </c>
      <c r="E509" s="27">
        <f t="shared" ref="E509:J509" si="39">E510+E512+E520</f>
        <v>70500000</v>
      </c>
      <c r="F509" s="27">
        <f t="shared" si="39"/>
        <v>0</v>
      </c>
      <c r="G509" s="27">
        <f t="shared" si="39"/>
        <v>0</v>
      </c>
      <c r="H509" s="27">
        <f t="shared" si="39"/>
        <v>0</v>
      </c>
      <c r="I509" s="27">
        <f t="shared" si="39"/>
        <v>0</v>
      </c>
      <c r="J509" s="27">
        <f t="shared" si="39"/>
        <v>0</v>
      </c>
      <c r="K509" s="27">
        <v>70500000</v>
      </c>
    </row>
    <row r="510" spans="1:11" x14ac:dyDescent="0.25">
      <c r="A510" s="16">
        <v>5365</v>
      </c>
      <c r="B510" s="3">
        <v>521000</v>
      </c>
      <c r="C510" s="4" t="s">
        <v>385</v>
      </c>
      <c r="D510" s="78"/>
      <c r="E510" s="22"/>
      <c r="F510" s="22"/>
      <c r="G510" s="22"/>
      <c r="H510" s="22"/>
      <c r="I510" s="22"/>
      <c r="J510" s="22"/>
      <c r="K510" s="22"/>
    </row>
    <row r="511" spans="1:11" x14ac:dyDescent="0.25">
      <c r="A511" s="17">
        <v>5366</v>
      </c>
      <c r="B511" s="7">
        <v>521100</v>
      </c>
      <c r="C511" s="8" t="s">
        <v>386</v>
      </c>
      <c r="D511" s="79"/>
      <c r="E511" s="22"/>
      <c r="F511" s="22"/>
      <c r="G511" s="22"/>
      <c r="H511" s="22"/>
      <c r="I511" s="22"/>
      <c r="J511" s="22"/>
      <c r="K511" s="22"/>
    </row>
    <row r="512" spans="1:11" x14ac:dyDescent="0.25">
      <c r="A512" s="16">
        <v>5367</v>
      </c>
      <c r="B512" s="3">
        <v>522000</v>
      </c>
      <c r="C512" s="4" t="s">
        <v>387</v>
      </c>
      <c r="D512" s="78"/>
      <c r="E512" s="22"/>
      <c r="F512" s="22"/>
      <c r="G512" s="22"/>
      <c r="H512" s="22"/>
      <c r="I512" s="22"/>
      <c r="J512" s="22"/>
      <c r="K512" s="22"/>
    </row>
    <row r="513" spans="1:11" ht="15.75" thickBot="1" x14ac:dyDescent="0.3">
      <c r="A513" s="17">
        <v>5368</v>
      </c>
      <c r="B513" s="7">
        <v>522100</v>
      </c>
      <c r="C513" s="8" t="s">
        <v>388</v>
      </c>
      <c r="D513" s="79"/>
      <c r="E513" s="22"/>
      <c r="F513" s="22"/>
      <c r="G513" s="22"/>
      <c r="H513" s="22"/>
      <c r="I513" s="22"/>
      <c r="J513" s="22"/>
      <c r="K513" s="22"/>
    </row>
    <row r="514" spans="1:11" ht="15" customHeight="1" x14ac:dyDescent="0.25">
      <c r="A514" s="101" t="s">
        <v>3</v>
      </c>
      <c r="B514" s="103" t="s">
        <v>4</v>
      </c>
      <c r="C514" s="103" t="s">
        <v>5</v>
      </c>
      <c r="D514" s="116"/>
      <c r="E514" s="106" t="s">
        <v>454</v>
      </c>
      <c r="F514" s="107"/>
      <c r="G514" s="107"/>
      <c r="H514" s="107"/>
      <c r="I514" s="107"/>
      <c r="J514" s="107"/>
      <c r="K514" s="108"/>
    </row>
    <row r="515" spans="1:11" x14ac:dyDescent="0.25">
      <c r="A515" s="102"/>
      <c r="B515" s="104"/>
      <c r="C515" s="105"/>
      <c r="D515" s="117"/>
      <c r="E515" s="109" t="s">
        <v>455</v>
      </c>
      <c r="F515" s="111" t="s">
        <v>456</v>
      </c>
      <c r="G515" s="112"/>
      <c r="H515" s="112"/>
      <c r="I515" s="113"/>
      <c r="J515" s="109" t="s">
        <v>9</v>
      </c>
      <c r="K515" s="114" t="s">
        <v>10</v>
      </c>
    </row>
    <row r="516" spans="1:11" ht="25.5" x14ac:dyDescent="0.25">
      <c r="A516" s="102"/>
      <c r="B516" s="104"/>
      <c r="C516" s="105"/>
      <c r="D516" s="118"/>
      <c r="E516" s="110"/>
      <c r="F516" s="15" t="s">
        <v>457</v>
      </c>
      <c r="G516" s="15" t="s">
        <v>12</v>
      </c>
      <c r="H516" s="15" t="s">
        <v>13</v>
      </c>
      <c r="I516" s="15" t="s">
        <v>14</v>
      </c>
      <c r="J516" s="110"/>
      <c r="K516" s="115"/>
    </row>
    <row r="517" spans="1:11" x14ac:dyDescent="0.25">
      <c r="A517" s="14">
        <v>1</v>
      </c>
      <c r="B517" s="15">
        <v>2</v>
      </c>
      <c r="C517" s="15">
        <v>3</v>
      </c>
      <c r="D517" s="84"/>
      <c r="E517" s="24">
        <v>5</v>
      </c>
      <c r="F517" s="24">
        <v>6</v>
      </c>
      <c r="G517" s="24">
        <v>7</v>
      </c>
      <c r="H517" s="24">
        <v>8</v>
      </c>
      <c r="I517" s="24">
        <v>9</v>
      </c>
      <c r="J517" s="25">
        <v>10</v>
      </c>
      <c r="K517" s="25">
        <v>11</v>
      </c>
    </row>
    <row r="518" spans="1:11" x14ac:dyDescent="0.25">
      <c r="A518" s="17">
        <v>5369</v>
      </c>
      <c r="B518" s="7">
        <v>522200</v>
      </c>
      <c r="C518" s="8" t="s">
        <v>389</v>
      </c>
      <c r="D518" s="79"/>
      <c r="E518" s="22"/>
      <c r="F518" s="22"/>
      <c r="G518" s="22"/>
      <c r="H518" s="22"/>
      <c r="I518" s="22"/>
      <c r="J518" s="22"/>
      <c r="K518" s="22"/>
    </row>
    <row r="519" spans="1:11" x14ac:dyDescent="0.25">
      <c r="A519" s="17">
        <v>5370</v>
      </c>
      <c r="B519" s="7">
        <v>522300</v>
      </c>
      <c r="C519" s="8" t="s">
        <v>390</v>
      </c>
      <c r="D519" s="79"/>
      <c r="E519" s="22"/>
      <c r="F519" s="22"/>
      <c r="G519" s="22"/>
      <c r="H519" s="22"/>
      <c r="I519" s="22"/>
      <c r="J519" s="22"/>
      <c r="K519" s="22"/>
    </row>
    <row r="520" spans="1:11" x14ac:dyDescent="0.25">
      <c r="A520" s="16">
        <v>5371</v>
      </c>
      <c r="B520" s="3">
        <v>523000</v>
      </c>
      <c r="C520" s="4" t="s">
        <v>391</v>
      </c>
      <c r="D520" s="93">
        <f>D521</f>
        <v>70500000</v>
      </c>
      <c r="E520" s="27">
        <f t="shared" ref="E520:K520" si="40">E521</f>
        <v>70500000</v>
      </c>
      <c r="F520" s="27">
        <f t="shared" si="40"/>
        <v>0</v>
      </c>
      <c r="G520" s="27">
        <f t="shared" si="40"/>
        <v>0</v>
      </c>
      <c r="H520" s="27">
        <f t="shared" si="40"/>
        <v>0</v>
      </c>
      <c r="I520" s="27">
        <f t="shared" si="40"/>
        <v>0</v>
      </c>
      <c r="J520" s="27">
        <f t="shared" si="40"/>
        <v>0</v>
      </c>
      <c r="K520" s="27">
        <f t="shared" si="40"/>
        <v>70500000</v>
      </c>
    </row>
    <row r="521" spans="1:11" x14ac:dyDescent="0.25">
      <c r="A521" s="17">
        <v>5372</v>
      </c>
      <c r="B521" s="7">
        <v>523100</v>
      </c>
      <c r="C521" s="8" t="s">
        <v>392</v>
      </c>
      <c r="D521" s="91">
        <v>70500000</v>
      </c>
      <c r="E521" s="34">
        <f>SUM(F521:K521)</f>
        <v>70500000</v>
      </c>
      <c r="F521" s="34"/>
      <c r="G521" s="34"/>
      <c r="H521" s="34"/>
      <c r="I521" s="34"/>
      <c r="J521" s="34"/>
      <c r="K521" s="34">
        <v>70500000</v>
      </c>
    </row>
    <row r="522" spans="1:11" hidden="1" x14ac:dyDescent="0.25">
      <c r="A522" s="16">
        <v>5373</v>
      </c>
      <c r="B522" s="3">
        <v>530000</v>
      </c>
      <c r="C522" s="4" t="s">
        <v>393</v>
      </c>
      <c r="D522" s="78"/>
      <c r="E522" s="22"/>
      <c r="F522" s="22"/>
      <c r="G522" s="22"/>
      <c r="H522" s="22"/>
      <c r="I522" s="22"/>
      <c r="J522" s="22"/>
      <c r="K522" s="22"/>
    </row>
    <row r="523" spans="1:11" hidden="1" x14ac:dyDescent="0.25">
      <c r="A523" s="16">
        <v>5374</v>
      </c>
      <c r="B523" s="3">
        <v>531000</v>
      </c>
      <c r="C523" s="4" t="s">
        <v>394</v>
      </c>
      <c r="D523" s="78"/>
      <c r="E523" s="22"/>
      <c r="F523" s="22"/>
      <c r="G523" s="22"/>
      <c r="H523" s="22"/>
      <c r="I523" s="22"/>
      <c r="J523" s="22"/>
      <c r="K523" s="22"/>
    </row>
    <row r="524" spans="1:11" hidden="1" x14ac:dyDescent="0.25">
      <c r="A524" s="17">
        <v>5375</v>
      </c>
      <c r="B524" s="7">
        <v>531100</v>
      </c>
      <c r="C524" s="8" t="s">
        <v>395</v>
      </c>
      <c r="D524" s="79"/>
      <c r="E524" s="22"/>
      <c r="F524" s="22"/>
      <c r="G524" s="22"/>
      <c r="H524" s="22"/>
      <c r="I524" s="22"/>
      <c r="J524" s="22"/>
      <c r="K524" s="22"/>
    </row>
    <row r="525" spans="1:11" hidden="1" x14ac:dyDescent="0.25">
      <c r="A525" s="16">
        <v>5376</v>
      </c>
      <c r="B525" s="3">
        <v>540000</v>
      </c>
      <c r="C525" s="4" t="s">
        <v>396</v>
      </c>
      <c r="D525" s="78"/>
      <c r="E525" s="22"/>
      <c r="F525" s="22"/>
      <c r="G525" s="22"/>
      <c r="H525" s="22"/>
      <c r="I525" s="22"/>
      <c r="J525" s="22"/>
      <c r="K525" s="22"/>
    </row>
    <row r="526" spans="1:11" hidden="1" x14ac:dyDescent="0.25">
      <c r="A526" s="16">
        <v>5377</v>
      </c>
      <c r="B526" s="3">
        <v>541000</v>
      </c>
      <c r="C526" s="4" t="s">
        <v>397</v>
      </c>
      <c r="D526" s="78"/>
      <c r="E526" s="22"/>
      <c r="F526" s="22"/>
      <c r="G526" s="22"/>
      <c r="H526" s="22"/>
      <c r="I526" s="22"/>
      <c r="J526" s="22"/>
      <c r="K526" s="22"/>
    </row>
    <row r="527" spans="1:11" hidden="1" x14ac:dyDescent="0.25">
      <c r="A527" s="17">
        <v>5378</v>
      </c>
      <c r="B527" s="7">
        <v>541100</v>
      </c>
      <c r="C527" s="8" t="s">
        <v>398</v>
      </c>
      <c r="D527" s="79"/>
      <c r="E527" s="22"/>
      <c r="F527" s="22"/>
      <c r="G527" s="22"/>
      <c r="H527" s="22"/>
      <c r="I527" s="22"/>
      <c r="J527" s="22"/>
      <c r="K527" s="22"/>
    </row>
    <row r="528" spans="1:11" hidden="1" x14ac:dyDescent="0.25">
      <c r="A528" s="16">
        <v>5379</v>
      </c>
      <c r="B528" s="3">
        <v>542000</v>
      </c>
      <c r="C528" s="4" t="s">
        <v>399</v>
      </c>
      <c r="D528" s="78"/>
      <c r="E528" s="22"/>
      <c r="F528" s="22"/>
      <c r="G528" s="22"/>
      <c r="H528" s="22"/>
      <c r="I528" s="22"/>
      <c r="J528" s="22"/>
      <c r="K528" s="22"/>
    </row>
    <row r="529" spans="1:11" hidden="1" x14ac:dyDescent="0.25">
      <c r="A529" s="17">
        <v>5380</v>
      </c>
      <c r="B529" s="7">
        <v>542100</v>
      </c>
      <c r="C529" s="8" t="s">
        <v>400</v>
      </c>
      <c r="D529" s="79"/>
      <c r="E529" s="22"/>
      <c r="F529" s="22"/>
      <c r="G529" s="22"/>
      <c r="H529" s="22"/>
      <c r="I529" s="22"/>
      <c r="J529" s="22"/>
      <c r="K529" s="22"/>
    </row>
    <row r="530" spans="1:11" hidden="1" x14ac:dyDescent="0.25">
      <c r="A530" s="16">
        <v>5381</v>
      </c>
      <c r="B530" s="3">
        <v>543000</v>
      </c>
      <c r="C530" s="4" t="s">
        <v>401</v>
      </c>
      <c r="D530" s="78"/>
      <c r="E530" s="22"/>
      <c r="F530" s="22"/>
      <c r="G530" s="22"/>
      <c r="H530" s="22"/>
      <c r="I530" s="22"/>
      <c r="J530" s="22"/>
      <c r="K530" s="22"/>
    </row>
    <row r="531" spans="1:11" hidden="1" x14ac:dyDescent="0.25">
      <c r="A531" s="17">
        <v>5382</v>
      </c>
      <c r="B531" s="7">
        <v>543100</v>
      </c>
      <c r="C531" s="8" t="s">
        <v>402</v>
      </c>
      <c r="D531" s="79"/>
      <c r="E531" s="22"/>
      <c r="F531" s="22"/>
      <c r="G531" s="22"/>
      <c r="H531" s="22"/>
      <c r="I531" s="22"/>
      <c r="J531" s="22"/>
      <c r="K531" s="22"/>
    </row>
    <row r="532" spans="1:11" hidden="1" x14ac:dyDescent="0.25">
      <c r="A532" s="17">
        <v>5383</v>
      </c>
      <c r="B532" s="7">
        <v>543200</v>
      </c>
      <c r="C532" s="8" t="s">
        <v>403</v>
      </c>
      <c r="D532" s="79"/>
      <c r="E532" s="22"/>
      <c r="F532" s="22"/>
      <c r="G532" s="22"/>
      <c r="H532" s="22"/>
      <c r="I532" s="22"/>
      <c r="J532" s="22"/>
      <c r="K532" s="22"/>
    </row>
    <row r="533" spans="1:11" ht="38.25" hidden="1" x14ac:dyDescent="0.25">
      <c r="A533" s="16">
        <v>5384</v>
      </c>
      <c r="B533" s="3">
        <v>550000</v>
      </c>
      <c r="C533" s="4" t="s">
        <v>404</v>
      </c>
      <c r="D533" s="78"/>
      <c r="E533" s="22"/>
      <c r="F533" s="22"/>
      <c r="G533" s="22"/>
      <c r="H533" s="22"/>
      <c r="I533" s="22"/>
      <c r="J533" s="22"/>
      <c r="K533" s="22"/>
    </row>
    <row r="534" spans="1:11" ht="38.25" hidden="1" x14ac:dyDescent="0.25">
      <c r="A534" s="16">
        <v>5385</v>
      </c>
      <c r="B534" s="3">
        <v>551000</v>
      </c>
      <c r="C534" s="4" t="s">
        <v>405</v>
      </c>
      <c r="D534" s="78"/>
      <c r="E534" s="22"/>
      <c r="F534" s="22"/>
      <c r="G534" s="22"/>
      <c r="H534" s="22"/>
      <c r="I534" s="22"/>
      <c r="J534" s="22"/>
      <c r="K534" s="22"/>
    </row>
    <row r="535" spans="1:11" ht="38.25" hidden="1" x14ac:dyDescent="0.25">
      <c r="A535" s="17">
        <v>5386</v>
      </c>
      <c r="B535" s="7">
        <v>551100</v>
      </c>
      <c r="C535" s="8" t="s">
        <v>406</v>
      </c>
      <c r="D535" s="79"/>
      <c r="E535" s="22"/>
      <c r="F535" s="22"/>
      <c r="G535" s="22"/>
      <c r="H535" s="22"/>
      <c r="I535" s="22"/>
      <c r="J535" s="22"/>
      <c r="K535" s="22"/>
    </row>
    <row r="536" spans="1:11" ht="25.5" hidden="1" x14ac:dyDescent="0.25">
      <c r="A536" s="16">
        <v>5387</v>
      </c>
      <c r="B536" s="3">
        <v>600000</v>
      </c>
      <c r="C536" s="4" t="s">
        <v>407</v>
      </c>
      <c r="D536" s="78"/>
      <c r="E536" s="4">
        <f t="shared" ref="E536:K536" si="41">E537+E566</f>
        <v>0</v>
      </c>
      <c r="F536" s="4">
        <f t="shared" si="41"/>
        <v>0</v>
      </c>
      <c r="G536" s="4">
        <f t="shared" si="41"/>
        <v>0</v>
      </c>
      <c r="H536" s="4">
        <f t="shared" si="41"/>
        <v>0</v>
      </c>
      <c r="I536" s="4">
        <f t="shared" si="41"/>
        <v>0</v>
      </c>
      <c r="J536" s="4">
        <f t="shared" si="41"/>
        <v>0</v>
      </c>
      <c r="K536" s="4">
        <f t="shared" si="41"/>
        <v>0</v>
      </c>
    </row>
    <row r="537" spans="1:11" ht="25.5" hidden="1" x14ac:dyDescent="0.25">
      <c r="A537" s="16">
        <v>5388</v>
      </c>
      <c r="B537" s="3">
        <v>610000</v>
      </c>
      <c r="C537" s="4" t="s">
        <v>408</v>
      </c>
      <c r="D537" s="78"/>
      <c r="E537" s="4">
        <f t="shared" ref="E537:K537" si="42">E538+E552+E560+E562+E564</f>
        <v>0</v>
      </c>
      <c r="F537" s="4">
        <f t="shared" si="42"/>
        <v>0</v>
      </c>
      <c r="G537" s="4">
        <f t="shared" si="42"/>
        <v>0</v>
      </c>
      <c r="H537" s="4">
        <f t="shared" si="42"/>
        <v>0</v>
      </c>
      <c r="I537" s="4">
        <f t="shared" si="42"/>
        <v>0</v>
      </c>
      <c r="J537" s="4">
        <f t="shared" si="42"/>
        <v>0</v>
      </c>
      <c r="K537" s="4">
        <f t="shared" si="42"/>
        <v>0</v>
      </c>
    </row>
    <row r="538" spans="1:11" ht="25.5" hidden="1" x14ac:dyDescent="0.25">
      <c r="A538" s="16">
        <v>5389</v>
      </c>
      <c r="B538" s="3">
        <v>611000</v>
      </c>
      <c r="C538" s="4" t="s">
        <v>409</v>
      </c>
      <c r="D538" s="78"/>
      <c r="E538" s="22"/>
      <c r="F538" s="22"/>
      <c r="G538" s="22"/>
      <c r="H538" s="22"/>
      <c r="I538" s="22"/>
      <c r="J538" s="22"/>
      <c r="K538" s="22"/>
    </row>
    <row r="539" spans="1:11" ht="25.5" hidden="1" x14ac:dyDescent="0.25">
      <c r="A539" s="17">
        <v>5390</v>
      </c>
      <c r="B539" s="7">
        <v>611100</v>
      </c>
      <c r="C539" s="8" t="s">
        <v>410</v>
      </c>
      <c r="D539" s="79"/>
      <c r="E539" s="22"/>
      <c r="F539" s="22"/>
      <c r="G539" s="22"/>
      <c r="H539" s="22"/>
      <c r="I539" s="22"/>
      <c r="J539" s="22"/>
      <c r="K539" s="22"/>
    </row>
    <row r="540" spans="1:11" hidden="1" x14ac:dyDescent="0.25">
      <c r="A540" s="17">
        <v>5391</v>
      </c>
      <c r="B540" s="7">
        <v>611200</v>
      </c>
      <c r="C540" s="8" t="s">
        <v>411</v>
      </c>
      <c r="D540" s="79"/>
      <c r="E540" s="22"/>
      <c r="F540" s="22"/>
      <c r="G540" s="22"/>
      <c r="H540" s="22"/>
      <c r="I540" s="22"/>
      <c r="J540" s="22"/>
      <c r="K540" s="22"/>
    </row>
    <row r="541" spans="1:11" ht="25.5" hidden="1" x14ac:dyDescent="0.25">
      <c r="A541" s="17">
        <v>5392</v>
      </c>
      <c r="B541" s="7">
        <v>611300</v>
      </c>
      <c r="C541" s="8" t="s">
        <v>412</v>
      </c>
      <c r="D541" s="79"/>
      <c r="E541" s="22"/>
      <c r="F541" s="22"/>
      <c r="G541" s="22"/>
      <c r="H541" s="22"/>
      <c r="I541" s="22"/>
      <c r="J541" s="22"/>
      <c r="K541" s="22"/>
    </row>
    <row r="542" spans="1:11" ht="15" hidden="1" customHeight="1" x14ac:dyDescent="0.25">
      <c r="A542" s="101" t="s">
        <v>3</v>
      </c>
      <c r="B542" s="103" t="s">
        <v>4</v>
      </c>
      <c r="C542" s="103" t="s">
        <v>5</v>
      </c>
      <c r="D542" s="85"/>
      <c r="E542" s="106" t="s">
        <v>454</v>
      </c>
      <c r="F542" s="107"/>
      <c r="G542" s="107"/>
      <c r="H542" s="107"/>
      <c r="I542" s="107"/>
      <c r="J542" s="107"/>
      <c r="K542" s="108"/>
    </row>
    <row r="543" spans="1:11" ht="15" hidden="1" customHeight="1" x14ac:dyDescent="0.25">
      <c r="A543" s="102"/>
      <c r="B543" s="104"/>
      <c r="C543" s="105"/>
      <c r="D543" s="86"/>
      <c r="E543" s="109" t="s">
        <v>455</v>
      </c>
      <c r="F543" s="111" t="s">
        <v>456</v>
      </c>
      <c r="G543" s="112"/>
      <c r="H543" s="112"/>
      <c r="I543" s="113"/>
      <c r="J543" s="109" t="s">
        <v>9</v>
      </c>
      <c r="K543" s="114" t="s">
        <v>10</v>
      </c>
    </row>
    <row r="544" spans="1:11" ht="25.5" hidden="1" customHeight="1" x14ac:dyDescent="0.25">
      <c r="A544" s="102"/>
      <c r="B544" s="104"/>
      <c r="C544" s="105"/>
      <c r="D544" s="87"/>
      <c r="E544" s="110"/>
      <c r="F544" s="15" t="s">
        <v>457</v>
      </c>
      <c r="G544" s="15" t="s">
        <v>12</v>
      </c>
      <c r="H544" s="15" t="s">
        <v>13</v>
      </c>
      <c r="I544" s="15" t="s">
        <v>14</v>
      </c>
      <c r="J544" s="110"/>
      <c r="K544" s="115"/>
    </row>
    <row r="545" spans="1:11" hidden="1" x14ac:dyDescent="0.25">
      <c r="A545" s="14">
        <v>1</v>
      </c>
      <c r="B545" s="15">
        <v>2</v>
      </c>
      <c r="C545" s="15">
        <v>3</v>
      </c>
      <c r="D545" s="84"/>
      <c r="E545" s="24">
        <v>5</v>
      </c>
      <c r="F545" s="24">
        <v>6</v>
      </c>
      <c r="G545" s="24">
        <v>7</v>
      </c>
      <c r="H545" s="24">
        <v>8</v>
      </c>
      <c r="I545" s="24">
        <v>9</v>
      </c>
      <c r="J545" s="25">
        <v>10</v>
      </c>
      <c r="K545" s="25">
        <v>11</v>
      </c>
    </row>
    <row r="546" spans="1:11" hidden="1" x14ac:dyDescent="0.25">
      <c r="A546" s="17">
        <v>5393</v>
      </c>
      <c r="B546" s="7">
        <v>611400</v>
      </c>
      <c r="C546" s="8" t="s">
        <v>413</v>
      </c>
      <c r="D546" s="79"/>
      <c r="E546" s="22"/>
      <c r="F546" s="22"/>
      <c r="G546" s="22"/>
      <c r="H546" s="22"/>
      <c r="I546" s="22"/>
      <c r="J546" s="22"/>
      <c r="K546" s="22"/>
    </row>
    <row r="547" spans="1:11" ht="25.5" hidden="1" x14ac:dyDescent="0.25">
      <c r="A547" s="17">
        <v>5394</v>
      </c>
      <c r="B547" s="7">
        <v>611500</v>
      </c>
      <c r="C547" s="8" t="s">
        <v>414</v>
      </c>
      <c r="D547" s="79"/>
      <c r="E547" s="22"/>
      <c r="F547" s="22"/>
      <c r="G547" s="22"/>
      <c r="H547" s="22"/>
      <c r="I547" s="22"/>
      <c r="J547" s="22"/>
      <c r="K547" s="22"/>
    </row>
    <row r="548" spans="1:11" hidden="1" x14ac:dyDescent="0.25">
      <c r="A548" s="17">
        <v>5395</v>
      </c>
      <c r="B548" s="7">
        <v>611600</v>
      </c>
      <c r="C548" s="8" t="s">
        <v>415</v>
      </c>
      <c r="D548" s="79"/>
      <c r="E548" s="22"/>
      <c r="F548" s="22"/>
      <c r="G548" s="22"/>
      <c r="H548" s="22"/>
      <c r="I548" s="22"/>
      <c r="J548" s="22"/>
      <c r="K548" s="22"/>
    </row>
    <row r="549" spans="1:11" ht="25.5" hidden="1" x14ac:dyDescent="0.25">
      <c r="A549" s="17">
        <v>5396</v>
      </c>
      <c r="B549" s="7">
        <v>611700</v>
      </c>
      <c r="C549" s="8" t="s">
        <v>416</v>
      </c>
      <c r="D549" s="79"/>
      <c r="E549" s="22"/>
      <c r="F549" s="22"/>
      <c r="G549" s="22"/>
      <c r="H549" s="22"/>
      <c r="I549" s="22"/>
      <c r="J549" s="22"/>
      <c r="K549" s="22"/>
    </row>
    <row r="550" spans="1:11" hidden="1" x14ac:dyDescent="0.25">
      <c r="A550" s="17">
        <v>5397</v>
      </c>
      <c r="B550" s="7">
        <v>611800</v>
      </c>
      <c r="C550" s="8" t="s">
        <v>417</v>
      </c>
      <c r="D550" s="79"/>
      <c r="E550" s="22"/>
      <c r="F550" s="22"/>
      <c r="G550" s="22"/>
      <c r="H550" s="22"/>
      <c r="I550" s="22"/>
      <c r="J550" s="22"/>
      <c r="K550" s="22"/>
    </row>
    <row r="551" spans="1:11" hidden="1" x14ac:dyDescent="0.25">
      <c r="A551" s="17">
        <v>5398</v>
      </c>
      <c r="B551" s="7">
        <v>611900</v>
      </c>
      <c r="C551" s="8" t="s">
        <v>163</v>
      </c>
      <c r="D551" s="79"/>
      <c r="E551" s="22"/>
      <c r="F551" s="22"/>
      <c r="G551" s="22"/>
      <c r="H551" s="22"/>
      <c r="I551" s="22"/>
      <c r="J551" s="22"/>
      <c r="K551" s="22"/>
    </row>
    <row r="552" spans="1:11" ht="25.5" hidden="1" x14ac:dyDescent="0.25">
      <c r="A552" s="16">
        <v>5399</v>
      </c>
      <c r="B552" s="3">
        <v>612000</v>
      </c>
      <c r="C552" s="4" t="s">
        <v>418</v>
      </c>
      <c r="D552" s="78"/>
      <c r="E552" s="22"/>
      <c r="F552" s="22"/>
      <c r="G552" s="22"/>
      <c r="H552" s="22"/>
      <c r="I552" s="22"/>
      <c r="J552" s="22"/>
      <c r="K552" s="22"/>
    </row>
    <row r="553" spans="1:11" ht="38.25" hidden="1" x14ac:dyDescent="0.25">
      <c r="A553" s="17">
        <v>5400</v>
      </c>
      <c r="B553" s="7">
        <v>612100</v>
      </c>
      <c r="C553" s="8" t="s">
        <v>419</v>
      </c>
      <c r="D553" s="79"/>
      <c r="E553" s="22"/>
      <c r="F553" s="22"/>
      <c r="G553" s="22"/>
      <c r="H553" s="22"/>
      <c r="I553" s="22"/>
      <c r="J553" s="22"/>
      <c r="K553" s="22"/>
    </row>
    <row r="554" spans="1:11" hidden="1" x14ac:dyDescent="0.25">
      <c r="A554" s="17">
        <v>5401</v>
      </c>
      <c r="B554" s="7">
        <v>612200</v>
      </c>
      <c r="C554" s="8" t="s">
        <v>420</v>
      </c>
      <c r="D554" s="79"/>
      <c r="E554" s="22"/>
      <c r="F554" s="22"/>
      <c r="G554" s="22"/>
      <c r="H554" s="22"/>
      <c r="I554" s="22"/>
      <c r="J554" s="22"/>
      <c r="K554" s="22"/>
    </row>
    <row r="555" spans="1:11" ht="25.5" hidden="1" x14ac:dyDescent="0.25">
      <c r="A555" s="17">
        <v>5402</v>
      </c>
      <c r="B555" s="7">
        <v>612300</v>
      </c>
      <c r="C555" s="8" t="s">
        <v>421</v>
      </c>
      <c r="D555" s="79"/>
      <c r="E555" s="22"/>
      <c r="F555" s="22"/>
      <c r="G555" s="22"/>
      <c r="H555" s="22"/>
      <c r="I555" s="22"/>
      <c r="J555" s="22"/>
      <c r="K555" s="22"/>
    </row>
    <row r="556" spans="1:11" hidden="1" x14ac:dyDescent="0.25">
      <c r="A556" s="17">
        <v>5403</v>
      </c>
      <c r="B556" s="7">
        <v>612400</v>
      </c>
      <c r="C556" s="8" t="s">
        <v>422</v>
      </c>
      <c r="D556" s="79"/>
      <c r="E556" s="22"/>
      <c r="F556" s="22"/>
      <c r="G556" s="22"/>
      <c r="H556" s="22"/>
      <c r="I556" s="22"/>
      <c r="J556" s="22"/>
      <c r="K556" s="22"/>
    </row>
    <row r="557" spans="1:11" hidden="1" x14ac:dyDescent="0.25">
      <c r="A557" s="17">
        <v>5404</v>
      </c>
      <c r="B557" s="7">
        <v>612500</v>
      </c>
      <c r="C557" s="8" t="s">
        <v>423</v>
      </c>
      <c r="D557" s="79"/>
      <c r="E557" s="22"/>
      <c r="F557" s="22"/>
      <c r="G557" s="22"/>
      <c r="H557" s="22"/>
      <c r="I557" s="22"/>
      <c r="J557" s="22"/>
      <c r="K557" s="22"/>
    </row>
    <row r="558" spans="1:11" ht="25.5" hidden="1" x14ac:dyDescent="0.25">
      <c r="A558" s="17">
        <v>5405</v>
      </c>
      <c r="B558" s="7">
        <v>612600</v>
      </c>
      <c r="C558" s="8" t="s">
        <v>424</v>
      </c>
      <c r="D558" s="79"/>
      <c r="E558" s="22"/>
      <c r="F558" s="22"/>
      <c r="G558" s="22"/>
      <c r="H558" s="22"/>
      <c r="I558" s="22"/>
      <c r="J558" s="22"/>
      <c r="K558" s="22"/>
    </row>
    <row r="559" spans="1:11" hidden="1" x14ac:dyDescent="0.25">
      <c r="A559" s="17">
        <v>5406</v>
      </c>
      <c r="B559" s="7">
        <v>612900</v>
      </c>
      <c r="C559" s="8" t="s">
        <v>171</v>
      </c>
      <c r="D559" s="79"/>
      <c r="E559" s="22"/>
      <c r="F559" s="22"/>
      <c r="G559" s="22"/>
      <c r="H559" s="22"/>
      <c r="I559" s="22"/>
      <c r="J559" s="22"/>
      <c r="K559" s="22"/>
    </row>
    <row r="560" spans="1:11" hidden="1" x14ac:dyDescent="0.25">
      <c r="A560" s="16">
        <v>5407</v>
      </c>
      <c r="B560" s="3">
        <v>613000</v>
      </c>
      <c r="C560" s="4" t="s">
        <v>425</v>
      </c>
      <c r="D560" s="78"/>
      <c r="E560" s="22"/>
      <c r="F560" s="22"/>
      <c r="G560" s="22"/>
      <c r="H560" s="22"/>
      <c r="I560" s="22"/>
      <c r="J560" s="22"/>
      <c r="K560" s="22"/>
    </row>
    <row r="561" spans="1:11" hidden="1" x14ac:dyDescent="0.25">
      <c r="A561" s="17">
        <v>5408</v>
      </c>
      <c r="B561" s="7">
        <v>613100</v>
      </c>
      <c r="C561" s="8" t="s">
        <v>426</v>
      </c>
      <c r="D561" s="79"/>
      <c r="E561" s="22"/>
      <c r="F561" s="22"/>
      <c r="G561" s="22"/>
      <c r="H561" s="22"/>
      <c r="I561" s="22"/>
      <c r="J561" s="22"/>
      <c r="K561" s="22"/>
    </row>
    <row r="562" spans="1:11" ht="25.5" hidden="1" x14ac:dyDescent="0.25">
      <c r="A562" s="16">
        <v>5409</v>
      </c>
      <c r="B562" s="3">
        <v>614000</v>
      </c>
      <c r="C562" s="4" t="s">
        <v>427</v>
      </c>
      <c r="D562" s="78"/>
      <c r="E562" s="22"/>
      <c r="F562" s="22"/>
      <c r="G562" s="22"/>
      <c r="H562" s="22"/>
      <c r="I562" s="22"/>
      <c r="J562" s="22"/>
      <c r="K562" s="22"/>
    </row>
    <row r="563" spans="1:11" hidden="1" x14ac:dyDescent="0.25">
      <c r="A563" s="17">
        <v>5410</v>
      </c>
      <c r="B563" s="7">
        <v>614100</v>
      </c>
      <c r="C563" s="8" t="s">
        <v>428</v>
      </c>
      <c r="D563" s="79"/>
      <c r="E563" s="22"/>
      <c r="F563" s="22"/>
      <c r="G563" s="22"/>
      <c r="H563" s="22"/>
      <c r="I563" s="22"/>
      <c r="J563" s="22"/>
      <c r="K563" s="22"/>
    </row>
    <row r="564" spans="1:11" ht="25.5" hidden="1" x14ac:dyDescent="0.25">
      <c r="A564" s="16">
        <v>5411</v>
      </c>
      <c r="B564" s="3">
        <v>615000</v>
      </c>
      <c r="C564" s="4" t="s">
        <v>429</v>
      </c>
      <c r="D564" s="78"/>
      <c r="E564" s="22"/>
      <c r="F564" s="22"/>
      <c r="G564" s="22"/>
      <c r="H564" s="22"/>
      <c r="I564" s="22"/>
      <c r="J564" s="22"/>
      <c r="K564" s="22"/>
    </row>
    <row r="565" spans="1:11" ht="25.5" hidden="1" x14ac:dyDescent="0.25">
      <c r="A565" s="17">
        <v>5412</v>
      </c>
      <c r="B565" s="7">
        <v>615100</v>
      </c>
      <c r="C565" s="8" t="s">
        <v>430</v>
      </c>
      <c r="D565" s="79"/>
      <c r="E565" s="22"/>
      <c r="F565" s="22"/>
      <c r="G565" s="22"/>
      <c r="H565" s="22"/>
      <c r="I565" s="22"/>
      <c r="J565" s="22"/>
      <c r="K565" s="22"/>
    </row>
    <row r="566" spans="1:11" ht="25.5" hidden="1" x14ac:dyDescent="0.25">
      <c r="A566" s="16">
        <v>5413</v>
      </c>
      <c r="B566" s="3">
        <v>620000</v>
      </c>
      <c r="C566" s="4" t="s">
        <v>431</v>
      </c>
      <c r="D566" s="78"/>
      <c r="E566" s="22"/>
      <c r="F566" s="22"/>
      <c r="G566" s="22"/>
      <c r="H566" s="22"/>
      <c r="I566" s="22"/>
      <c r="J566" s="22"/>
      <c r="K566" s="22"/>
    </row>
    <row r="567" spans="1:11" ht="25.5" hidden="1" x14ac:dyDescent="0.25">
      <c r="A567" s="16">
        <v>5414</v>
      </c>
      <c r="B567" s="3">
        <v>621000</v>
      </c>
      <c r="C567" s="4" t="s">
        <v>432</v>
      </c>
      <c r="D567" s="78"/>
      <c r="E567" s="22"/>
      <c r="F567" s="22"/>
      <c r="G567" s="22"/>
      <c r="H567" s="22"/>
      <c r="I567" s="22"/>
      <c r="J567" s="22"/>
      <c r="K567" s="22"/>
    </row>
    <row r="568" spans="1:11" ht="25.5" hidden="1" x14ac:dyDescent="0.25">
      <c r="A568" s="17">
        <v>5415</v>
      </c>
      <c r="B568" s="7">
        <v>621100</v>
      </c>
      <c r="C568" s="8" t="s">
        <v>433</v>
      </c>
      <c r="D568" s="79"/>
      <c r="E568" s="22"/>
      <c r="F568" s="22"/>
      <c r="G568" s="22"/>
      <c r="H568" s="22"/>
      <c r="I568" s="22"/>
      <c r="J568" s="22"/>
      <c r="K568" s="22"/>
    </row>
    <row r="569" spans="1:11" ht="15" hidden="1" customHeight="1" x14ac:dyDescent="0.25">
      <c r="A569" s="101" t="s">
        <v>3</v>
      </c>
      <c r="B569" s="103" t="s">
        <v>4</v>
      </c>
      <c r="C569" s="103" t="s">
        <v>5</v>
      </c>
      <c r="D569" s="85"/>
      <c r="E569" s="106" t="s">
        <v>454</v>
      </c>
      <c r="F569" s="107"/>
      <c r="G569" s="107"/>
      <c r="H569" s="107"/>
      <c r="I569" s="107"/>
      <c r="J569" s="107"/>
      <c r="K569" s="108"/>
    </row>
    <row r="570" spans="1:11" ht="15" hidden="1" customHeight="1" x14ac:dyDescent="0.25">
      <c r="A570" s="102"/>
      <c r="B570" s="104"/>
      <c r="C570" s="105"/>
      <c r="D570" s="86"/>
      <c r="E570" s="109" t="s">
        <v>455</v>
      </c>
      <c r="F570" s="111" t="s">
        <v>456</v>
      </c>
      <c r="G570" s="112"/>
      <c r="H570" s="112"/>
      <c r="I570" s="113"/>
      <c r="J570" s="109" t="s">
        <v>9</v>
      </c>
      <c r="K570" s="114" t="s">
        <v>10</v>
      </c>
    </row>
    <row r="571" spans="1:11" ht="25.5" hidden="1" customHeight="1" x14ac:dyDescent="0.25">
      <c r="A571" s="102"/>
      <c r="B571" s="104"/>
      <c r="C571" s="105"/>
      <c r="D571" s="87"/>
      <c r="E571" s="110"/>
      <c r="F571" s="15" t="s">
        <v>457</v>
      </c>
      <c r="G571" s="15" t="s">
        <v>12</v>
      </c>
      <c r="H571" s="15" t="s">
        <v>13</v>
      </c>
      <c r="I571" s="15" t="s">
        <v>14</v>
      </c>
      <c r="J571" s="110"/>
      <c r="K571" s="115"/>
    </row>
    <row r="572" spans="1:11" hidden="1" x14ac:dyDescent="0.25">
      <c r="A572" s="14">
        <v>1</v>
      </c>
      <c r="B572" s="15">
        <v>2</v>
      </c>
      <c r="C572" s="15">
        <v>3</v>
      </c>
      <c r="D572" s="84"/>
      <c r="E572" s="24">
        <v>5</v>
      </c>
      <c r="F572" s="24">
        <v>6</v>
      </c>
      <c r="G572" s="24">
        <v>7</v>
      </c>
      <c r="H572" s="24">
        <v>8</v>
      </c>
      <c r="I572" s="24">
        <v>9</v>
      </c>
      <c r="J572" s="25">
        <v>10</v>
      </c>
      <c r="K572" s="25">
        <v>11</v>
      </c>
    </row>
    <row r="573" spans="1:11" hidden="1" x14ac:dyDescent="0.25">
      <c r="A573" s="17">
        <v>5416</v>
      </c>
      <c r="B573" s="7">
        <v>621200</v>
      </c>
      <c r="C573" s="8" t="s">
        <v>434</v>
      </c>
      <c r="D573" s="79"/>
      <c r="E573" s="22"/>
      <c r="F573" s="22"/>
      <c r="G573" s="22"/>
      <c r="H573" s="22"/>
      <c r="I573" s="22"/>
      <c r="J573" s="22"/>
      <c r="K573" s="22"/>
    </row>
    <row r="574" spans="1:11" ht="25.5" hidden="1" x14ac:dyDescent="0.25">
      <c r="A574" s="17">
        <v>5417</v>
      </c>
      <c r="B574" s="7">
        <v>621300</v>
      </c>
      <c r="C574" s="8" t="s">
        <v>435</v>
      </c>
      <c r="D574" s="79"/>
      <c r="E574" s="22"/>
      <c r="F574" s="22"/>
      <c r="G574" s="22"/>
      <c r="H574" s="22"/>
      <c r="I574" s="22"/>
      <c r="J574" s="22"/>
      <c r="K574" s="22"/>
    </row>
    <row r="575" spans="1:11" hidden="1" x14ac:dyDescent="0.25">
      <c r="A575" s="17">
        <v>5418</v>
      </c>
      <c r="B575" s="7">
        <v>621400</v>
      </c>
      <c r="C575" s="8" t="s">
        <v>436</v>
      </c>
      <c r="D575" s="79"/>
      <c r="E575" s="22"/>
      <c r="F575" s="22"/>
      <c r="G575" s="22"/>
      <c r="H575" s="22"/>
      <c r="I575" s="22"/>
      <c r="J575" s="22"/>
      <c r="K575" s="22"/>
    </row>
    <row r="576" spans="1:11" ht="25.5" hidden="1" x14ac:dyDescent="0.25">
      <c r="A576" s="17">
        <v>5419</v>
      </c>
      <c r="B576" s="7">
        <v>621500</v>
      </c>
      <c r="C576" s="8" t="s">
        <v>437</v>
      </c>
      <c r="D576" s="79"/>
      <c r="E576" s="22"/>
      <c r="F576" s="22"/>
      <c r="G576" s="22"/>
      <c r="H576" s="22"/>
      <c r="I576" s="22"/>
      <c r="J576" s="22"/>
      <c r="K576" s="22"/>
    </row>
    <row r="577" spans="1:11" ht="25.5" hidden="1" x14ac:dyDescent="0.25">
      <c r="A577" s="17">
        <v>5420</v>
      </c>
      <c r="B577" s="7">
        <v>621600</v>
      </c>
      <c r="C577" s="8" t="s">
        <v>438</v>
      </c>
      <c r="D577" s="79"/>
      <c r="E577" s="22"/>
      <c r="F577" s="22"/>
      <c r="G577" s="22"/>
      <c r="H577" s="22"/>
      <c r="I577" s="22"/>
      <c r="J577" s="22"/>
      <c r="K577" s="22"/>
    </row>
    <row r="578" spans="1:11" hidden="1" x14ac:dyDescent="0.25">
      <c r="A578" s="17">
        <v>5421</v>
      </c>
      <c r="B578" s="7">
        <v>621700</v>
      </c>
      <c r="C578" s="8" t="s">
        <v>439</v>
      </c>
      <c r="D578" s="79"/>
      <c r="E578" s="22"/>
      <c r="F578" s="22"/>
      <c r="G578" s="22"/>
      <c r="H578" s="22"/>
      <c r="I578" s="22"/>
      <c r="J578" s="22"/>
      <c r="K578" s="22"/>
    </row>
    <row r="579" spans="1:11" ht="25.5" hidden="1" x14ac:dyDescent="0.25">
      <c r="A579" s="17">
        <v>5422</v>
      </c>
      <c r="B579" s="7">
        <v>621800</v>
      </c>
      <c r="C579" s="8" t="s">
        <v>440</v>
      </c>
      <c r="D579" s="79"/>
      <c r="E579" s="22"/>
      <c r="F579" s="22"/>
      <c r="G579" s="22"/>
      <c r="H579" s="22"/>
      <c r="I579" s="22"/>
      <c r="J579" s="22"/>
      <c r="K579" s="22"/>
    </row>
    <row r="580" spans="1:11" hidden="1" x14ac:dyDescent="0.25">
      <c r="A580" s="17">
        <v>5423</v>
      </c>
      <c r="B580" s="7">
        <v>621900</v>
      </c>
      <c r="C580" s="8" t="s">
        <v>441</v>
      </c>
      <c r="D580" s="79"/>
      <c r="E580" s="22"/>
      <c r="F580" s="22"/>
      <c r="G580" s="22"/>
      <c r="H580" s="22"/>
      <c r="I580" s="22"/>
      <c r="J580" s="22"/>
      <c r="K580" s="22"/>
    </row>
    <row r="581" spans="1:11" ht="25.5" hidden="1" x14ac:dyDescent="0.25">
      <c r="A581" s="16">
        <v>5424</v>
      </c>
      <c r="B581" s="3">
        <v>622000</v>
      </c>
      <c r="C581" s="4" t="s">
        <v>442</v>
      </c>
      <c r="D581" s="78"/>
      <c r="E581" s="22"/>
      <c r="F581" s="22"/>
      <c r="G581" s="22"/>
      <c r="H581" s="22"/>
      <c r="I581" s="22"/>
      <c r="J581" s="22"/>
      <c r="K581" s="22"/>
    </row>
    <row r="582" spans="1:11" ht="25.5" hidden="1" x14ac:dyDescent="0.25">
      <c r="A582" s="17">
        <v>5425</v>
      </c>
      <c r="B582" s="7">
        <v>622100</v>
      </c>
      <c r="C582" s="8" t="s">
        <v>443</v>
      </c>
      <c r="D582" s="79"/>
      <c r="E582" s="22"/>
      <c r="F582" s="22"/>
      <c r="G582" s="22"/>
      <c r="H582" s="22"/>
      <c r="I582" s="22"/>
      <c r="J582" s="22"/>
      <c r="K582" s="22"/>
    </row>
    <row r="583" spans="1:11" hidden="1" x14ac:dyDescent="0.25">
      <c r="A583" s="17">
        <v>5426</v>
      </c>
      <c r="B583" s="7">
        <v>622200</v>
      </c>
      <c r="C583" s="8" t="s">
        <v>444</v>
      </c>
      <c r="D583" s="79"/>
      <c r="E583" s="22"/>
      <c r="F583" s="22"/>
      <c r="G583" s="22"/>
      <c r="H583" s="22"/>
      <c r="I583" s="22"/>
      <c r="J583" s="22"/>
      <c r="K583" s="22"/>
    </row>
    <row r="584" spans="1:11" hidden="1" x14ac:dyDescent="0.25">
      <c r="A584" s="17">
        <v>5427</v>
      </c>
      <c r="B584" s="7">
        <v>622300</v>
      </c>
      <c r="C584" s="8" t="s">
        <v>445</v>
      </c>
      <c r="D584" s="79"/>
      <c r="E584" s="22"/>
      <c r="F584" s="22"/>
      <c r="G584" s="22"/>
      <c r="H584" s="22"/>
      <c r="I584" s="22"/>
      <c r="J584" s="22"/>
      <c r="K584" s="22"/>
    </row>
    <row r="585" spans="1:11" hidden="1" x14ac:dyDescent="0.25">
      <c r="A585" s="17">
        <v>5428</v>
      </c>
      <c r="B585" s="7">
        <v>622400</v>
      </c>
      <c r="C585" s="8" t="s">
        <v>446</v>
      </c>
      <c r="D585" s="79"/>
      <c r="E585" s="22"/>
      <c r="F585" s="22"/>
      <c r="G585" s="22"/>
      <c r="H585" s="22"/>
      <c r="I585" s="22"/>
      <c r="J585" s="22"/>
      <c r="K585" s="22"/>
    </row>
    <row r="586" spans="1:11" hidden="1" x14ac:dyDescent="0.25">
      <c r="A586" s="17">
        <v>5429</v>
      </c>
      <c r="B586" s="7">
        <v>622500</v>
      </c>
      <c r="C586" s="8" t="s">
        <v>447</v>
      </c>
      <c r="D586" s="79"/>
      <c r="E586" s="22"/>
      <c r="F586" s="22"/>
      <c r="G586" s="22"/>
      <c r="H586" s="22"/>
      <c r="I586" s="22"/>
      <c r="J586" s="22"/>
      <c r="K586" s="22"/>
    </row>
    <row r="587" spans="1:11" hidden="1" x14ac:dyDescent="0.25">
      <c r="A587" s="17">
        <v>5430</v>
      </c>
      <c r="B587" s="7">
        <v>622600</v>
      </c>
      <c r="C587" s="8" t="s">
        <v>448</v>
      </c>
      <c r="D587" s="79"/>
      <c r="E587" s="22"/>
      <c r="F587" s="22"/>
      <c r="G587" s="22"/>
      <c r="H587" s="22"/>
      <c r="I587" s="22"/>
      <c r="J587" s="22"/>
      <c r="K587" s="22"/>
    </row>
    <row r="588" spans="1:11" hidden="1" x14ac:dyDescent="0.25">
      <c r="A588" s="17">
        <v>5431</v>
      </c>
      <c r="B588" s="7">
        <v>622700</v>
      </c>
      <c r="C588" s="8" t="s">
        <v>449</v>
      </c>
      <c r="D588" s="79"/>
      <c r="E588" s="22"/>
      <c r="F588" s="22"/>
      <c r="G588" s="22"/>
      <c r="H588" s="22"/>
      <c r="I588" s="22"/>
      <c r="J588" s="22"/>
      <c r="K588" s="22"/>
    </row>
    <row r="589" spans="1:11" hidden="1" x14ac:dyDescent="0.25">
      <c r="A589" s="17">
        <v>5432</v>
      </c>
      <c r="B589" s="7">
        <v>622800</v>
      </c>
      <c r="C589" s="8" t="s">
        <v>450</v>
      </c>
      <c r="D589" s="79"/>
      <c r="E589" s="22"/>
      <c r="F589" s="22"/>
      <c r="G589" s="22"/>
      <c r="H589" s="22"/>
      <c r="I589" s="22"/>
      <c r="J589" s="22"/>
      <c r="K589" s="22"/>
    </row>
    <row r="590" spans="1:11" ht="38.25" hidden="1" x14ac:dyDescent="0.25">
      <c r="A590" s="16">
        <v>5433</v>
      </c>
      <c r="B590" s="3">
        <v>623000</v>
      </c>
      <c r="C590" s="4" t="s">
        <v>451</v>
      </c>
      <c r="D590" s="78"/>
      <c r="E590" s="22"/>
      <c r="F590" s="22"/>
      <c r="G590" s="22"/>
      <c r="H590" s="22"/>
      <c r="I590" s="22"/>
      <c r="J590" s="22"/>
      <c r="K590" s="22"/>
    </row>
    <row r="591" spans="1:11" ht="38.25" hidden="1" x14ac:dyDescent="0.25">
      <c r="A591" s="17">
        <v>5434</v>
      </c>
      <c r="B591" s="7">
        <v>623100</v>
      </c>
      <c r="C591" s="8" t="s">
        <v>452</v>
      </c>
      <c r="D591" s="79"/>
      <c r="E591" s="22"/>
      <c r="F591" s="22"/>
      <c r="G591" s="22"/>
      <c r="H591" s="22"/>
      <c r="I591" s="22"/>
      <c r="J591" s="22"/>
      <c r="K591" s="22"/>
    </row>
    <row r="592" spans="1:11" ht="15.75" thickBot="1" x14ac:dyDescent="0.3">
      <c r="A592" s="21">
        <v>5435</v>
      </c>
      <c r="B592" s="19"/>
      <c r="C592" s="20" t="s">
        <v>453</v>
      </c>
      <c r="D592" s="99">
        <f>D239</f>
        <v>710618987</v>
      </c>
      <c r="E592" s="33">
        <f t="shared" ref="E592:K592" si="43">E239+E536</f>
        <v>705294528</v>
      </c>
      <c r="F592" s="33">
        <f t="shared" si="43"/>
        <v>1600000</v>
      </c>
      <c r="G592" s="33">
        <f t="shared" si="43"/>
        <v>600000</v>
      </c>
      <c r="H592" s="33">
        <f t="shared" si="43"/>
        <v>18000000</v>
      </c>
      <c r="I592" s="33">
        <f t="shared" si="43"/>
        <v>584789528</v>
      </c>
      <c r="J592" s="33">
        <f t="shared" si="43"/>
        <v>0</v>
      </c>
      <c r="K592" s="33">
        <f t="shared" si="43"/>
        <v>100305000</v>
      </c>
    </row>
  </sheetData>
  <mergeCells count="177">
    <mergeCell ref="A1:B1"/>
    <mergeCell ref="E1:H2"/>
    <mergeCell ref="I1:K1"/>
    <mergeCell ref="A2:B2"/>
    <mergeCell ref="I2:K2"/>
    <mergeCell ref="A3:K3"/>
    <mergeCell ref="A5:K5"/>
    <mergeCell ref="I6:K6"/>
    <mergeCell ref="A8:A10"/>
    <mergeCell ref="B8:B10"/>
    <mergeCell ref="C8:C10"/>
    <mergeCell ref="E8:K8"/>
    <mergeCell ref="E9:E10"/>
    <mergeCell ref="F9:I9"/>
    <mergeCell ref="J9:J10"/>
    <mergeCell ref="K9:K10"/>
    <mergeCell ref="D8:D10"/>
    <mergeCell ref="A48:A50"/>
    <mergeCell ref="B48:B50"/>
    <mergeCell ref="C48:C50"/>
    <mergeCell ref="E48:K48"/>
    <mergeCell ref="E49:E50"/>
    <mergeCell ref="F49:I49"/>
    <mergeCell ref="J49:J50"/>
    <mergeCell ref="K49:K50"/>
    <mergeCell ref="A16:A18"/>
    <mergeCell ref="B16:B18"/>
    <mergeCell ref="C16:C18"/>
    <mergeCell ref="E16:K16"/>
    <mergeCell ref="E17:E18"/>
    <mergeCell ref="F17:I17"/>
    <mergeCell ref="J17:J18"/>
    <mergeCell ref="K17:K18"/>
    <mergeCell ref="A120:A122"/>
    <mergeCell ref="B120:B122"/>
    <mergeCell ref="C120:C122"/>
    <mergeCell ref="E120:K120"/>
    <mergeCell ref="E121:E122"/>
    <mergeCell ref="F121:I121"/>
    <mergeCell ref="J121:J122"/>
    <mergeCell ref="K121:K122"/>
    <mergeCell ref="A75:A77"/>
    <mergeCell ref="B75:B77"/>
    <mergeCell ref="C75:C77"/>
    <mergeCell ref="E75:K75"/>
    <mergeCell ref="E76:E77"/>
    <mergeCell ref="F76:I76"/>
    <mergeCell ref="J76:J77"/>
    <mergeCell ref="K76:K77"/>
    <mergeCell ref="D75:D77"/>
    <mergeCell ref="D120:D122"/>
    <mergeCell ref="A176:A178"/>
    <mergeCell ref="B176:B178"/>
    <mergeCell ref="C176:C178"/>
    <mergeCell ref="E176:K176"/>
    <mergeCell ref="E177:E178"/>
    <mergeCell ref="F177:I177"/>
    <mergeCell ref="J177:J178"/>
    <mergeCell ref="K177:K178"/>
    <mergeCell ref="A149:A151"/>
    <mergeCell ref="B149:B151"/>
    <mergeCell ref="C149:C151"/>
    <mergeCell ref="E149:K149"/>
    <mergeCell ref="E150:E151"/>
    <mergeCell ref="F150:I150"/>
    <mergeCell ref="J150:J151"/>
    <mergeCell ref="K150:K151"/>
    <mergeCell ref="D149:D151"/>
    <mergeCell ref="A224:A226"/>
    <mergeCell ref="B224:B226"/>
    <mergeCell ref="C224:C226"/>
    <mergeCell ref="E224:K224"/>
    <mergeCell ref="E225:E226"/>
    <mergeCell ref="F225:I225"/>
    <mergeCell ref="J225:J226"/>
    <mergeCell ref="K225:K226"/>
    <mergeCell ref="A202:A204"/>
    <mergeCell ref="B202:B204"/>
    <mergeCell ref="C202:C204"/>
    <mergeCell ref="E202:K202"/>
    <mergeCell ref="E203:E204"/>
    <mergeCell ref="F203:I203"/>
    <mergeCell ref="J203:J204"/>
    <mergeCell ref="K203:K204"/>
    <mergeCell ref="A254:A256"/>
    <mergeCell ref="B254:B256"/>
    <mergeCell ref="C254:C256"/>
    <mergeCell ref="E254:K254"/>
    <mergeCell ref="E255:E256"/>
    <mergeCell ref="F255:I255"/>
    <mergeCell ref="J255:J256"/>
    <mergeCell ref="K255:K256"/>
    <mergeCell ref="A235:A237"/>
    <mergeCell ref="B235:B237"/>
    <mergeCell ref="C235:C237"/>
    <mergeCell ref="E235:K235"/>
    <mergeCell ref="E236:E237"/>
    <mergeCell ref="F236:I236"/>
    <mergeCell ref="J236:J237"/>
    <mergeCell ref="K236:K237"/>
    <mergeCell ref="D235:D237"/>
    <mergeCell ref="D254:D256"/>
    <mergeCell ref="A303:A305"/>
    <mergeCell ref="B303:B305"/>
    <mergeCell ref="C303:C305"/>
    <mergeCell ref="E303:K303"/>
    <mergeCell ref="E304:E305"/>
    <mergeCell ref="F304:I304"/>
    <mergeCell ref="J304:J305"/>
    <mergeCell ref="K304:K305"/>
    <mergeCell ref="A399:A401"/>
    <mergeCell ref="B399:B401"/>
    <mergeCell ref="C399:C401"/>
    <mergeCell ref="E399:K399"/>
    <mergeCell ref="E400:E401"/>
    <mergeCell ref="F400:I400"/>
    <mergeCell ref="J400:J401"/>
    <mergeCell ref="K400:K401"/>
    <mergeCell ref="A369:A371"/>
    <mergeCell ref="B369:B371"/>
    <mergeCell ref="C369:C371"/>
    <mergeCell ref="E369:K369"/>
    <mergeCell ref="E370:E371"/>
    <mergeCell ref="F370:I370"/>
    <mergeCell ref="J370:J371"/>
    <mergeCell ref="K370:K371"/>
    <mergeCell ref="A450:A452"/>
    <mergeCell ref="B450:B452"/>
    <mergeCell ref="C450:C452"/>
    <mergeCell ref="E450:K450"/>
    <mergeCell ref="E451:E452"/>
    <mergeCell ref="F451:I451"/>
    <mergeCell ref="J451:J452"/>
    <mergeCell ref="K451:K452"/>
    <mergeCell ref="A425:A427"/>
    <mergeCell ref="B425:B427"/>
    <mergeCell ref="C425:C427"/>
    <mergeCell ref="E425:K425"/>
    <mergeCell ref="E426:E427"/>
    <mergeCell ref="F426:I426"/>
    <mergeCell ref="J426:J427"/>
    <mergeCell ref="K426:K427"/>
    <mergeCell ref="D450:D452"/>
    <mergeCell ref="A514:A516"/>
    <mergeCell ref="B514:B516"/>
    <mergeCell ref="C514:C516"/>
    <mergeCell ref="E514:K514"/>
    <mergeCell ref="E515:E516"/>
    <mergeCell ref="F515:I515"/>
    <mergeCell ref="J515:J516"/>
    <mergeCell ref="K515:K516"/>
    <mergeCell ref="A480:A482"/>
    <mergeCell ref="B480:B482"/>
    <mergeCell ref="C480:C482"/>
    <mergeCell ref="E480:K480"/>
    <mergeCell ref="E481:E482"/>
    <mergeCell ref="F481:I481"/>
    <mergeCell ref="J481:J482"/>
    <mergeCell ref="K481:K482"/>
    <mergeCell ref="D480:D482"/>
    <mergeCell ref="D514:D516"/>
    <mergeCell ref="A569:A571"/>
    <mergeCell ref="B569:B571"/>
    <mergeCell ref="C569:C571"/>
    <mergeCell ref="E569:K569"/>
    <mergeCell ref="E570:E571"/>
    <mergeCell ref="F570:I570"/>
    <mergeCell ref="J570:J571"/>
    <mergeCell ref="K570:K571"/>
    <mergeCell ref="A542:A544"/>
    <mergeCell ref="B542:B544"/>
    <mergeCell ref="C542:C544"/>
    <mergeCell ref="E542:K542"/>
    <mergeCell ref="E543:E544"/>
    <mergeCell ref="F543:I543"/>
    <mergeCell ref="J543:J544"/>
    <mergeCell ref="K543:K544"/>
  </mergeCells>
  <pageMargins left="0.45" right="0" top="0.5" bottom="0.5" header="0.3" footer="0.3"/>
  <pageSetup scale="80" orientation="landscape" r:id="rId1"/>
  <rowBreaks count="2" manualBreakCount="2">
    <brk id="232" max="9" man="1"/>
    <brk id="26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</vt:lpstr>
      <vt:lpstr>Sheet3</vt:lpstr>
      <vt:lpstr>'2'!Print_Area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2023-06-16T07:57:33Z</dcterms:modified>
</cp:coreProperties>
</file>