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1" sheetId="1" r:id="rId1"/>
    <sheet name="2" sheetId="2" r:id="rId2"/>
    <sheet name="Sheet3" sheetId="3" r:id="rId3"/>
  </sheets>
  <definedNames>
    <definedName name="biop">#REF!</definedName>
    <definedName name="bip">#REF!</definedName>
    <definedName name="MaticniBroj">#REF!</definedName>
    <definedName name="NazivKorisnika">#REF!</definedName>
    <definedName name="_xlnm.Print_Area" localSheetId="0">'1'!$A$1:$K$557</definedName>
    <definedName name="_xlnm.Print_Area" localSheetId="1">'2'!$A$1:$K$522</definedName>
  </definedNames>
  <calcPr calcId="152511"/>
</workbook>
</file>

<file path=xl/calcChain.xml><?xml version="1.0" encoding="utf-8"?>
<calcChain xmlns="http://schemas.openxmlformats.org/spreadsheetml/2006/main">
  <c r="E286" i="2" l="1"/>
  <c r="D127" i="2" l="1"/>
  <c r="D120" i="2" l="1"/>
  <c r="I121" i="2"/>
  <c r="I120" i="2" s="1"/>
  <c r="E121" i="2" l="1"/>
  <c r="E120" i="2" s="1"/>
  <c r="K467" i="2"/>
  <c r="K466" i="2" s="1"/>
  <c r="J467" i="2"/>
  <c r="J466" i="2" s="1"/>
  <c r="I467" i="2"/>
  <c r="I466" i="2" s="1"/>
  <c r="H467" i="2"/>
  <c r="H466" i="2" s="1"/>
  <c r="G467" i="2"/>
  <c r="G466" i="2" s="1"/>
  <c r="F467" i="2"/>
  <c r="F466" i="2" s="1"/>
  <c r="E467" i="2"/>
  <c r="E466" i="2" s="1"/>
  <c r="D467" i="2"/>
  <c r="D466" i="2" s="1"/>
  <c r="E451" i="2"/>
  <c r="E450" i="2" s="1"/>
  <c r="E443" i="2" s="1"/>
  <c r="K450" i="2"/>
  <c r="K443" i="2" s="1"/>
  <c r="J450" i="2"/>
  <c r="J443" i="2" s="1"/>
  <c r="I450" i="2"/>
  <c r="I443" i="2" s="1"/>
  <c r="H450" i="2"/>
  <c r="G450" i="2"/>
  <c r="G443" i="2" s="1"/>
  <c r="F450" i="2"/>
  <c r="F443" i="2" s="1"/>
  <c r="D450" i="2"/>
  <c r="D443" i="2" s="1"/>
  <c r="H443" i="2"/>
  <c r="E436" i="2"/>
  <c r="E435" i="2"/>
  <c r="E434" i="2"/>
  <c r="E433" i="2"/>
  <c r="E432" i="2"/>
  <c r="E431" i="2"/>
  <c r="E430" i="2"/>
  <c r="E429" i="2"/>
  <c r="E428" i="2"/>
  <c r="K427" i="2"/>
  <c r="J427" i="2"/>
  <c r="I427" i="2"/>
  <c r="H427" i="2"/>
  <c r="G427" i="2"/>
  <c r="F427" i="2"/>
  <c r="D427" i="2"/>
  <c r="K422" i="2"/>
  <c r="J422" i="2"/>
  <c r="I422" i="2"/>
  <c r="H422" i="2"/>
  <c r="G422" i="2"/>
  <c r="F422" i="2"/>
  <c r="E422" i="2"/>
  <c r="D422" i="2"/>
  <c r="D421" i="2" s="1"/>
  <c r="E410" i="2"/>
  <c r="E409" i="2"/>
  <c r="E408" i="2"/>
  <c r="K407" i="2"/>
  <c r="K403" i="2" s="1"/>
  <c r="J407" i="2"/>
  <c r="J403" i="2" s="1"/>
  <c r="I407" i="2"/>
  <c r="H407" i="2"/>
  <c r="H403" i="2" s="1"/>
  <c r="G407" i="2"/>
  <c r="G403" i="2" s="1"/>
  <c r="F407" i="2"/>
  <c r="F403" i="2" s="1"/>
  <c r="D407" i="2"/>
  <c r="D403" i="2" s="1"/>
  <c r="E307" i="2"/>
  <c r="E306" i="2"/>
  <c r="E305" i="2"/>
  <c r="E304" i="2"/>
  <c r="E303" i="2"/>
  <c r="E302" i="2"/>
  <c r="E301" i="2"/>
  <c r="E300" i="2"/>
  <c r="E299" i="2"/>
  <c r="E298" i="2"/>
  <c r="E297" i="2"/>
  <c r="K296" i="2"/>
  <c r="I296" i="2"/>
  <c r="D296" i="2"/>
  <c r="D283" i="2" s="1"/>
  <c r="E295" i="2"/>
  <c r="E294" i="2"/>
  <c r="E293" i="2"/>
  <c r="E292" i="2"/>
  <c r="E291" i="2"/>
  <c r="K290" i="2"/>
  <c r="J290" i="2"/>
  <c r="J283" i="2" s="1"/>
  <c r="I290" i="2"/>
  <c r="E289" i="2"/>
  <c r="E288" i="2"/>
  <c r="E287" i="2"/>
  <c r="E285" i="2"/>
  <c r="E284" i="2"/>
  <c r="H283" i="2"/>
  <c r="G283" i="2"/>
  <c r="F283" i="2"/>
  <c r="E282" i="2"/>
  <c r="E281" i="2"/>
  <c r="K280" i="2"/>
  <c r="J280" i="2"/>
  <c r="I280" i="2"/>
  <c r="H280" i="2"/>
  <c r="G280" i="2"/>
  <c r="F280" i="2"/>
  <c r="D280" i="2"/>
  <c r="E275" i="2"/>
  <c r="E272" i="2" s="1"/>
  <c r="K272" i="2"/>
  <c r="J272" i="2"/>
  <c r="I272" i="2"/>
  <c r="H272" i="2"/>
  <c r="G272" i="2"/>
  <c r="F272" i="2"/>
  <c r="D272" i="2"/>
  <c r="E271" i="2"/>
  <c r="E266" i="2"/>
  <c r="E265" i="2"/>
  <c r="E264" i="2"/>
  <c r="E263" i="2"/>
  <c r="E262" i="2"/>
  <c r="E261" i="2"/>
  <c r="E260" i="2"/>
  <c r="K259" i="2"/>
  <c r="J259" i="2"/>
  <c r="I259" i="2"/>
  <c r="H259" i="2"/>
  <c r="G259" i="2"/>
  <c r="F259" i="2"/>
  <c r="D259" i="2"/>
  <c r="E258" i="2"/>
  <c r="E257" i="2"/>
  <c r="E256" i="2"/>
  <c r="E255" i="2"/>
  <c r="E254" i="2"/>
  <c r="K253" i="2"/>
  <c r="J253" i="2"/>
  <c r="I253" i="2"/>
  <c r="H253" i="2"/>
  <c r="G253" i="2"/>
  <c r="F253" i="2"/>
  <c r="D253" i="2"/>
  <c r="E252" i="2"/>
  <c r="E251" i="2"/>
  <c r="E250" i="2"/>
  <c r="E249" i="2"/>
  <c r="E248" i="2"/>
  <c r="E247" i="2"/>
  <c r="E246" i="2"/>
  <c r="K245" i="2"/>
  <c r="J245" i="2"/>
  <c r="I245" i="2"/>
  <c r="H245" i="2"/>
  <c r="G245" i="2"/>
  <c r="F245" i="2"/>
  <c r="D245" i="2"/>
  <c r="E239" i="2"/>
  <c r="E238" i="2" s="1"/>
  <c r="K238" i="2"/>
  <c r="J238" i="2"/>
  <c r="I238" i="2"/>
  <c r="H238" i="2"/>
  <c r="G238" i="2"/>
  <c r="F238" i="2"/>
  <c r="D238" i="2"/>
  <c r="E237" i="2"/>
  <c r="E236" i="2" s="1"/>
  <c r="K236" i="2"/>
  <c r="J236" i="2"/>
  <c r="I236" i="2"/>
  <c r="H236" i="2"/>
  <c r="G236" i="2"/>
  <c r="F236" i="2"/>
  <c r="D236" i="2"/>
  <c r="E235" i="2"/>
  <c r="E234" i="2"/>
  <c r="E232" i="2"/>
  <c r="K231" i="2"/>
  <c r="J231" i="2"/>
  <c r="I231" i="2"/>
  <c r="H231" i="2"/>
  <c r="G231" i="2"/>
  <c r="F231" i="2"/>
  <c r="D231" i="2"/>
  <c r="E227" i="2"/>
  <c r="E226" i="2"/>
  <c r="K225" i="2"/>
  <c r="J225" i="2"/>
  <c r="I225" i="2"/>
  <c r="H225" i="2"/>
  <c r="G225" i="2"/>
  <c r="F225" i="2"/>
  <c r="D225" i="2"/>
  <c r="E224" i="2"/>
  <c r="E223" i="2" s="1"/>
  <c r="K223" i="2"/>
  <c r="J223" i="2"/>
  <c r="I223" i="2"/>
  <c r="H223" i="2"/>
  <c r="G223" i="2"/>
  <c r="F223" i="2"/>
  <c r="D223" i="2"/>
  <c r="K165" i="2"/>
  <c r="K164" i="2" s="1"/>
  <c r="J165" i="2"/>
  <c r="I165" i="2"/>
  <c r="H165" i="2"/>
  <c r="G165" i="2"/>
  <c r="G164" i="2" s="1"/>
  <c r="F165" i="2"/>
  <c r="F164" i="2" s="1"/>
  <c r="E165" i="2"/>
  <c r="E164" i="2" s="1"/>
  <c r="D165" i="2"/>
  <c r="D164" i="2" s="1"/>
  <c r="J164" i="2"/>
  <c r="I164" i="2"/>
  <c r="H164" i="2"/>
  <c r="E149" i="2"/>
  <c r="E148" i="2" s="1"/>
  <c r="E143" i="2" s="1"/>
  <c r="K148" i="2"/>
  <c r="K143" i="2" s="1"/>
  <c r="J148" i="2"/>
  <c r="J143" i="2" s="1"/>
  <c r="I148" i="2"/>
  <c r="I143" i="2" s="1"/>
  <c r="H148" i="2"/>
  <c r="G148" i="2"/>
  <c r="G143" i="2" s="1"/>
  <c r="F148" i="2"/>
  <c r="F143" i="2" s="1"/>
  <c r="D148" i="2"/>
  <c r="D143" i="2" s="1"/>
  <c r="H143" i="2"/>
  <c r="E142" i="2"/>
  <c r="E141" i="2" s="1"/>
  <c r="E136" i="2" s="1"/>
  <c r="K141" i="2"/>
  <c r="K136" i="2" s="1"/>
  <c r="J141" i="2"/>
  <c r="J136" i="2" s="1"/>
  <c r="I141" i="2"/>
  <c r="I136" i="2" s="1"/>
  <c r="H141" i="2"/>
  <c r="H136" i="2" s="1"/>
  <c r="G141" i="2"/>
  <c r="G136" i="2" s="1"/>
  <c r="F141" i="2"/>
  <c r="F136" i="2" s="1"/>
  <c r="D141" i="2"/>
  <c r="D136" i="2" s="1"/>
  <c r="E130" i="2"/>
  <c r="E129" i="2"/>
  <c r="E128" i="2"/>
  <c r="I127" i="2"/>
  <c r="E127" i="2" s="1"/>
  <c r="E126" i="2" s="1"/>
  <c r="E125" i="2" s="1"/>
  <c r="K126" i="2"/>
  <c r="K125" i="2" s="1"/>
  <c r="J126" i="2"/>
  <c r="J125" i="2" s="1"/>
  <c r="H126" i="2"/>
  <c r="H125" i="2" s="1"/>
  <c r="G126" i="2"/>
  <c r="G125" i="2" s="1"/>
  <c r="F126" i="2"/>
  <c r="F125" i="2" s="1"/>
  <c r="D126" i="2"/>
  <c r="D125" i="2" s="1"/>
  <c r="E122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K89" i="2"/>
  <c r="E89" i="2" s="1"/>
  <c r="E88" i="2" s="1"/>
  <c r="D89" i="2"/>
  <c r="D88" i="2" s="1"/>
  <c r="J88" i="2"/>
  <c r="I88" i="2"/>
  <c r="H88" i="2"/>
  <c r="H80" i="2" s="1"/>
  <c r="G88" i="2"/>
  <c r="F88" i="2"/>
  <c r="E85" i="2"/>
  <c r="E81" i="2" s="1"/>
  <c r="K81" i="2"/>
  <c r="J81" i="2"/>
  <c r="I81" i="2"/>
  <c r="H81" i="2"/>
  <c r="G81" i="2"/>
  <c r="F81" i="2"/>
  <c r="D81" i="2"/>
  <c r="E78" i="2"/>
  <c r="E77" i="2" s="1"/>
  <c r="E68" i="2" s="1"/>
  <c r="K77" i="2"/>
  <c r="K68" i="2" s="1"/>
  <c r="J77" i="2"/>
  <c r="J68" i="2" s="1"/>
  <c r="I77" i="2"/>
  <c r="I68" i="2" s="1"/>
  <c r="H77" i="2"/>
  <c r="H68" i="2" s="1"/>
  <c r="G77" i="2"/>
  <c r="G68" i="2" s="1"/>
  <c r="F77" i="2"/>
  <c r="F68" i="2" s="1"/>
  <c r="D77" i="2"/>
  <c r="D68" i="2" s="1"/>
  <c r="J421" i="2" l="1"/>
  <c r="J420" i="2" s="1"/>
  <c r="G244" i="2"/>
  <c r="G222" i="2"/>
  <c r="G421" i="2"/>
  <c r="G420" i="2" s="1"/>
  <c r="F421" i="2"/>
  <c r="F420" i="2" s="1"/>
  <c r="H421" i="2"/>
  <c r="H420" i="2" s="1"/>
  <c r="F80" i="2"/>
  <c r="D420" i="2"/>
  <c r="D135" i="2"/>
  <c r="G135" i="2"/>
  <c r="E253" i="2"/>
  <c r="K283" i="2"/>
  <c r="H12" i="2"/>
  <c r="I135" i="2"/>
  <c r="F12" i="2"/>
  <c r="J80" i="2"/>
  <c r="J12" i="2" s="1"/>
  <c r="E407" i="2"/>
  <c r="E403" i="2" s="1"/>
  <c r="I421" i="2"/>
  <c r="I420" i="2" s="1"/>
  <c r="H135" i="2"/>
  <c r="J222" i="2"/>
  <c r="E290" i="2"/>
  <c r="I283" i="2"/>
  <c r="K421" i="2"/>
  <c r="K420" i="2" s="1"/>
  <c r="F135" i="2"/>
  <c r="F244" i="2"/>
  <c r="J135" i="2"/>
  <c r="J244" i="2"/>
  <c r="G80" i="2"/>
  <c r="G12" i="2" s="1"/>
  <c r="D80" i="2"/>
  <c r="D222" i="2"/>
  <c r="F222" i="2"/>
  <c r="H244" i="2"/>
  <c r="I403" i="2"/>
  <c r="K88" i="2"/>
  <c r="K80" i="2" s="1"/>
  <c r="K12" i="2" s="1"/>
  <c r="E80" i="2"/>
  <c r="E12" i="2" s="1"/>
  <c r="K135" i="2"/>
  <c r="E135" i="2"/>
  <c r="I80" i="2"/>
  <c r="E259" i="2"/>
  <c r="D12" i="2"/>
  <c r="I126" i="2"/>
  <c r="I125" i="2" s="1"/>
  <c r="E296" i="2"/>
  <c r="E427" i="2"/>
  <c r="E421" i="2" s="1"/>
  <c r="E420" i="2" s="1"/>
  <c r="E245" i="2"/>
  <c r="E231" i="2"/>
  <c r="K222" i="2"/>
  <c r="E225" i="2"/>
  <c r="I222" i="2"/>
  <c r="H222" i="2"/>
  <c r="D244" i="2"/>
  <c r="D221" i="2" s="1"/>
  <c r="E280" i="2"/>
  <c r="I142" i="1"/>
  <c r="D220" i="2" l="1"/>
  <c r="D522" i="2" s="1"/>
  <c r="F221" i="2"/>
  <c r="G221" i="2"/>
  <c r="G11" i="2"/>
  <c r="G212" i="2" s="1"/>
  <c r="J11" i="2"/>
  <c r="J212" i="2" s="1"/>
  <c r="F11" i="2"/>
  <c r="F212" i="2" s="1"/>
  <c r="H221" i="2"/>
  <c r="H220" i="2" s="1"/>
  <c r="H522" i="2" s="1"/>
  <c r="H11" i="2"/>
  <c r="H212" i="2" s="1"/>
  <c r="E283" i="2"/>
  <c r="E244" i="2" s="1"/>
  <c r="K244" i="2"/>
  <c r="G220" i="2"/>
  <c r="G522" i="2" s="1"/>
  <c r="J221" i="2"/>
  <c r="J220" i="2" s="1"/>
  <c r="J522" i="2" s="1"/>
  <c r="F220" i="2"/>
  <c r="F522" i="2" s="1"/>
  <c r="K11" i="2"/>
  <c r="K212" i="2" s="1"/>
  <c r="D11" i="2"/>
  <c r="D212" i="2" s="1"/>
  <c r="E11" i="2"/>
  <c r="E212" i="2" s="1"/>
  <c r="I12" i="2"/>
  <c r="I11" i="2" s="1"/>
  <c r="I212" i="2" s="1"/>
  <c r="E222" i="2"/>
  <c r="K221" i="2"/>
  <c r="K220" i="2" s="1"/>
  <c r="K522" i="2" s="1"/>
  <c r="I244" i="2"/>
  <c r="I221" i="2" s="1"/>
  <c r="I220" i="2" s="1"/>
  <c r="I522" i="2" s="1"/>
  <c r="D100" i="1"/>
  <c r="K100" i="1"/>
  <c r="K99" i="1" s="1"/>
  <c r="E316" i="1"/>
  <c r="E221" i="2" l="1"/>
  <c r="E220" i="2" s="1"/>
  <c r="E522" i="2" s="1"/>
  <c r="K313" i="1"/>
  <c r="J313" i="1"/>
  <c r="D313" i="1"/>
  <c r="H295" i="1" l="1"/>
  <c r="E137" i="1" l="1"/>
  <c r="E321" i="1"/>
  <c r="E322" i="1"/>
  <c r="D319" i="1"/>
  <c r="K319" i="1" l="1"/>
  <c r="K306" i="1" s="1"/>
  <c r="I319" i="1"/>
  <c r="F306" i="1"/>
  <c r="D306" i="1"/>
  <c r="E328" i="1"/>
  <c r="E327" i="1"/>
  <c r="E326" i="1"/>
  <c r="E325" i="1"/>
  <c r="E324" i="1"/>
  <c r="E323" i="1"/>
  <c r="E320" i="1"/>
  <c r="E315" i="1"/>
  <c r="E314" i="1"/>
  <c r="I313" i="1"/>
  <c r="E313" i="1" s="1"/>
  <c r="E307" i="1"/>
  <c r="E310" i="1"/>
  <c r="E308" i="1"/>
  <c r="D141" i="1"/>
  <c r="D140" i="1" s="1"/>
  <c r="E142" i="1"/>
  <c r="E141" i="1" s="1"/>
  <c r="E140" i="1" s="1"/>
  <c r="E145" i="1"/>
  <c r="E144" i="1"/>
  <c r="E143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K502" i="1"/>
  <c r="J502" i="1"/>
  <c r="J501" i="1" s="1"/>
  <c r="I502" i="1"/>
  <c r="I501" i="1" s="1"/>
  <c r="H502" i="1"/>
  <c r="G502" i="1"/>
  <c r="G501" i="1" s="1"/>
  <c r="F502" i="1"/>
  <c r="F501" i="1" s="1"/>
  <c r="E502" i="1"/>
  <c r="E501" i="1" s="1"/>
  <c r="D502" i="1"/>
  <c r="D501" i="1" s="1"/>
  <c r="K501" i="1"/>
  <c r="H501" i="1"/>
  <c r="K485" i="1"/>
  <c r="K474" i="1" s="1"/>
  <c r="J485" i="1"/>
  <c r="J474" i="1" s="1"/>
  <c r="I485" i="1"/>
  <c r="I474" i="1" s="1"/>
  <c r="H485" i="1"/>
  <c r="H474" i="1" s="1"/>
  <c r="G485" i="1"/>
  <c r="G474" i="1" s="1"/>
  <c r="F485" i="1"/>
  <c r="F474" i="1" s="1"/>
  <c r="D485" i="1"/>
  <c r="D474" i="1" s="1"/>
  <c r="E486" i="1"/>
  <c r="E485" i="1" s="1"/>
  <c r="E474" i="1" s="1"/>
  <c r="K453" i="1"/>
  <c r="J453" i="1"/>
  <c r="I453" i="1"/>
  <c r="H453" i="1"/>
  <c r="G453" i="1"/>
  <c r="F453" i="1"/>
  <c r="E453" i="1"/>
  <c r="D453" i="1"/>
  <c r="E467" i="1"/>
  <c r="E466" i="1"/>
  <c r="E465" i="1"/>
  <c r="E464" i="1"/>
  <c r="E463" i="1"/>
  <c r="E462" i="1"/>
  <c r="E461" i="1"/>
  <c r="E460" i="1"/>
  <c r="E459" i="1"/>
  <c r="K458" i="1"/>
  <c r="J458" i="1"/>
  <c r="I458" i="1"/>
  <c r="H458" i="1"/>
  <c r="G458" i="1"/>
  <c r="F458" i="1"/>
  <c r="D458" i="1"/>
  <c r="E281" i="1"/>
  <c r="E280" i="1"/>
  <c r="E279" i="1"/>
  <c r="E278" i="1"/>
  <c r="E277" i="1"/>
  <c r="E437" i="1"/>
  <c r="E436" i="1"/>
  <c r="E435" i="1"/>
  <c r="K434" i="1"/>
  <c r="K430" i="1" s="1"/>
  <c r="J434" i="1"/>
  <c r="J430" i="1" s="1"/>
  <c r="I434" i="1"/>
  <c r="I430" i="1" s="1"/>
  <c r="H434" i="1"/>
  <c r="H430" i="1" s="1"/>
  <c r="G434" i="1"/>
  <c r="G430" i="1" s="1"/>
  <c r="F434" i="1"/>
  <c r="F430" i="1" s="1"/>
  <c r="D434" i="1"/>
  <c r="D430" i="1" s="1"/>
  <c r="E330" i="1"/>
  <c r="E329" i="1"/>
  <c r="E318" i="1"/>
  <c r="E317" i="1"/>
  <c r="E312" i="1"/>
  <c r="E311" i="1"/>
  <c r="J306" i="1"/>
  <c r="H306" i="1"/>
  <c r="G306" i="1"/>
  <c r="E305" i="1"/>
  <c r="E304" i="1"/>
  <c r="K303" i="1"/>
  <c r="J303" i="1"/>
  <c r="I303" i="1"/>
  <c r="H303" i="1"/>
  <c r="G303" i="1"/>
  <c r="F303" i="1"/>
  <c r="D303" i="1"/>
  <c r="E298" i="1"/>
  <c r="E295" i="1" s="1"/>
  <c r="K295" i="1"/>
  <c r="J295" i="1"/>
  <c r="I295" i="1"/>
  <c r="G295" i="1"/>
  <c r="F295" i="1"/>
  <c r="D295" i="1"/>
  <c r="E294" i="1"/>
  <c r="E289" i="1"/>
  <c r="E288" i="1"/>
  <c r="E287" i="1"/>
  <c r="E286" i="1"/>
  <c r="E285" i="1"/>
  <c r="E284" i="1"/>
  <c r="E283" i="1"/>
  <c r="K282" i="1"/>
  <c r="J282" i="1"/>
  <c r="I282" i="1"/>
  <c r="H282" i="1"/>
  <c r="G282" i="1"/>
  <c r="F282" i="1"/>
  <c r="D282" i="1"/>
  <c r="K276" i="1"/>
  <c r="J276" i="1"/>
  <c r="I276" i="1"/>
  <c r="H276" i="1"/>
  <c r="G276" i="1"/>
  <c r="F276" i="1"/>
  <c r="D276" i="1"/>
  <c r="E275" i="1"/>
  <c r="E274" i="1"/>
  <c r="E273" i="1"/>
  <c r="E272" i="1"/>
  <c r="E271" i="1"/>
  <c r="E270" i="1"/>
  <c r="K268" i="1"/>
  <c r="J268" i="1"/>
  <c r="I268" i="1"/>
  <c r="H268" i="1"/>
  <c r="G268" i="1"/>
  <c r="F268" i="1"/>
  <c r="D268" i="1"/>
  <c r="E269" i="1"/>
  <c r="K261" i="1"/>
  <c r="J261" i="1"/>
  <c r="I261" i="1"/>
  <c r="H261" i="1"/>
  <c r="G261" i="1"/>
  <c r="F261" i="1"/>
  <c r="D261" i="1"/>
  <c r="E262" i="1"/>
  <c r="E261" i="1" s="1"/>
  <c r="K259" i="1"/>
  <c r="J259" i="1"/>
  <c r="I259" i="1"/>
  <c r="H259" i="1"/>
  <c r="G259" i="1"/>
  <c r="F259" i="1"/>
  <c r="D259" i="1"/>
  <c r="E260" i="1"/>
  <c r="E259" i="1" s="1"/>
  <c r="E253" i="1"/>
  <c r="E258" i="1"/>
  <c r="E251" i="1"/>
  <c r="K250" i="1"/>
  <c r="J250" i="1"/>
  <c r="I250" i="1"/>
  <c r="H250" i="1"/>
  <c r="G250" i="1"/>
  <c r="F250" i="1"/>
  <c r="D250" i="1"/>
  <c r="E246" i="1"/>
  <c r="E245" i="1"/>
  <c r="K244" i="1"/>
  <c r="J244" i="1"/>
  <c r="I244" i="1"/>
  <c r="H244" i="1"/>
  <c r="G244" i="1"/>
  <c r="F244" i="1"/>
  <c r="D244" i="1"/>
  <c r="E243" i="1"/>
  <c r="E242" i="1" s="1"/>
  <c r="K242" i="1"/>
  <c r="J242" i="1"/>
  <c r="I242" i="1"/>
  <c r="H242" i="1"/>
  <c r="G242" i="1"/>
  <c r="F242" i="1"/>
  <c r="D242" i="1"/>
  <c r="K184" i="1"/>
  <c r="J184" i="1"/>
  <c r="I184" i="1"/>
  <c r="H184" i="1"/>
  <c r="G184" i="1"/>
  <c r="F184" i="1"/>
  <c r="E184" i="1"/>
  <c r="D184" i="1"/>
  <c r="D183" i="1" s="1"/>
  <c r="K183" i="1"/>
  <c r="J183" i="1"/>
  <c r="I183" i="1"/>
  <c r="H183" i="1"/>
  <c r="G183" i="1"/>
  <c r="F183" i="1"/>
  <c r="E183" i="1"/>
  <c r="E168" i="1"/>
  <c r="E167" i="1" s="1"/>
  <c r="E162" i="1" s="1"/>
  <c r="K167" i="1"/>
  <c r="K162" i="1" s="1"/>
  <c r="J167" i="1"/>
  <c r="J162" i="1" s="1"/>
  <c r="I167" i="1"/>
  <c r="I162" i="1" s="1"/>
  <c r="H167" i="1"/>
  <c r="H162" i="1" s="1"/>
  <c r="G167" i="1"/>
  <c r="G162" i="1" s="1"/>
  <c r="F167" i="1"/>
  <c r="F162" i="1" s="1"/>
  <c r="D167" i="1"/>
  <c r="D162" i="1" s="1"/>
  <c r="E161" i="1"/>
  <c r="E160" i="1" s="1"/>
  <c r="E155" i="1" s="1"/>
  <c r="J160" i="1"/>
  <c r="J155" i="1" s="1"/>
  <c r="I160" i="1"/>
  <c r="I155" i="1" s="1"/>
  <c r="H160" i="1"/>
  <c r="H155" i="1" s="1"/>
  <c r="G160" i="1"/>
  <c r="G155" i="1" s="1"/>
  <c r="F160" i="1"/>
  <c r="F155" i="1" s="1"/>
  <c r="D160" i="1"/>
  <c r="D155" i="1" s="1"/>
  <c r="K160" i="1"/>
  <c r="K155" i="1" s="1"/>
  <c r="E96" i="1"/>
  <c r="E92" i="1" s="1"/>
  <c r="K141" i="1"/>
  <c r="K140" i="1" s="1"/>
  <c r="J141" i="1"/>
  <c r="J140" i="1" s="1"/>
  <c r="H141" i="1"/>
  <c r="H140" i="1" s="1"/>
  <c r="G141" i="1"/>
  <c r="G140" i="1" s="1"/>
  <c r="F141" i="1"/>
  <c r="F140" i="1" s="1"/>
  <c r="J99" i="1"/>
  <c r="I99" i="1"/>
  <c r="H99" i="1"/>
  <c r="G99" i="1"/>
  <c r="F99" i="1"/>
  <c r="K92" i="1"/>
  <c r="J92" i="1"/>
  <c r="I92" i="1"/>
  <c r="H92" i="1"/>
  <c r="G92" i="1"/>
  <c r="F92" i="1"/>
  <c r="D92" i="1"/>
  <c r="K88" i="1"/>
  <c r="K79" i="1" s="1"/>
  <c r="J88" i="1"/>
  <c r="J79" i="1" s="1"/>
  <c r="I88" i="1"/>
  <c r="I79" i="1" s="1"/>
  <c r="H88" i="1"/>
  <c r="H79" i="1" s="1"/>
  <c r="G88" i="1"/>
  <c r="G79" i="1" s="1"/>
  <c r="F88" i="1"/>
  <c r="F79" i="1" s="1"/>
  <c r="D88" i="1"/>
  <c r="D79" i="1" s="1"/>
  <c r="E89" i="1"/>
  <c r="E88" i="1" s="1"/>
  <c r="E79" i="1" s="1"/>
  <c r="G452" i="1" l="1"/>
  <c r="G451" i="1" s="1"/>
  <c r="K452" i="1"/>
  <c r="G154" i="1"/>
  <c r="H452" i="1"/>
  <c r="H451" i="1" s="1"/>
  <c r="I154" i="1"/>
  <c r="F154" i="1"/>
  <c r="J154" i="1"/>
  <c r="F91" i="1"/>
  <c r="J91" i="1"/>
  <c r="J12" i="1" s="1"/>
  <c r="J11" i="1" s="1"/>
  <c r="J231" i="1" s="1"/>
  <c r="E276" i="1"/>
  <c r="F452" i="1"/>
  <c r="J452" i="1"/>
  <c r="J451" i="1" s="1"/>
  <c r="H91" i="1"/>
  <c r="H12" i="1" s="1"/>
  <c r="H11" i="1" s="1"/>
  <c r="H231" i="1" s="1"/>
  <c r="G91" i="1"/>
  <c r="H154" i="1"/>
  <c r="G241" i="1"/>
  <c r="E244" i="1"/>
  <c r="K241" i="1"/>
  <c r="E154" i="1"/>
  <c r="I91" i="1"/>
  <c r="I452" i="1"/>
  <c r="I451" i="1" s="1"/>
  <c r="E99" i="1"/>
  <c r="E91" i="1" s="1"/>
  <c r="E12" i="1" s="1"/>
  <c r="D99" i="1"/>
  <c r="D91" i="1" s="1"/>
  <c r="F451" i="1"/>
  <c r="K451" i="1"/>
  <c r="K154" i="1"/>
  <c r="E319" i="1"/>
  <c r="I306" i="1"/>
  <c r="E306" i="1" s="1"/>
  <c r="I241" i="1"/>
  <c r="D154" i="1"/>
  <c r="F12" i="1"/>
  <c r="F11" i="1" s="1"/>
  <c r="F231" i="1" s="1"/>
  <c r="K91" i="1"/>
  <c r="K12" i="1" s="1"/>
  <c r="D452" i="1"/>
  <c r="D451" i="1" s="1"/>
  <c r="G12" i="1"/>
  <c r="G11" i="1" s="1"/>
  <c r="G231" i="1" s="1"/>
  <c r="I141" i="1"/>
  <c r="I140" i="1" s="1"/>
  <c r="E458" i="1"/>
  <c r="E452" i="1" s="1"/>
  <c r="E451" i="1" s="1"/>
  <c r="E434" i="1"/>
  <c r="E430" i="1" s="1"/>
  <c r="F267" i="1"/>
  <c r="G267" i="1"/>
  <c r="E303" i="1"/>
  <c r="J267" i="1"/>
  <c r="H267" i="1"/>
  <c r="K267" i="1"/>
  <c r="D267" i="1"/>
  <c r="E282" i="1"/>
  <c r="E268" i="1"/>
  <c r="F241" i="1"/>
  <c r="J241" i="1"/>
  <c r="E250" i="1"/>
  <c r="H241" i="1"/>
  <c r="D241" i="1"/>
  <c r="E241" i="1" l="1"/>
  <c r="G240" i="1"/>
  <c r="G239" i="1" s="1"/>
  <c r="G557" i="1" s="1"/>
  <c r="I12" i="1"/>
  <c r="I11" i="1" s="1"/>
  <c r="I231" i="1" s="1"/>
  <c r="E11" i="1"/>
  <c r="E231" i="1" s="1"/>
  <c r="K240" i="1"/>
  <c r="K239" i="1" s="1"/>
  <c r="K557" i="1" s="1"/>
  <c r="D12" i="1"/>
  <c r="D11" i="1" s="1"/>
  <c r="K11" i="1"/>
  <c r="K231" i="1" s="1"/>
  <c r="F240" i="1"/>
  <c r="F239" i="1" s="1"/>
  <c r="F557" i="1" s="1"/>
  <c r="I267" i="1"/>
  <c r="I240" i="1" s="1"/>
  <c r="I239" i="1" s="1"/>
  <c r="I557" i="1" s="1"/>
  <c r="H240" i="1"/>
  <c r="H239" i="1" s="1"/>
  <c r="H557" i="1" s="1"/>
  <c r="J240" i="1"/>
  <c r="J239" i="1" s="1"/>
  <c r="J557" i="1" s="1"/>
  <c r="E267" i="1"/>
  <c r="D240" i="1"/>
  <c r="D239" i="1" s="1"/>
  <c r="D557" i="1" s="1"/>
  <c r="E240" i="1" l="1"/>
  <c r="E239" i="1" s="1"/>
  <c r="E557" i="1" s="1"/>
  <c r="D231" i="1"/>
</calcChain>
</file>

<file path=xl/sharedStrings.xml><?xml version="1.0" encoding="utf-8"?>
<sst xmlns="http://schemas.openxmlformats.org/spreadsheetml/2006/main" count="1410" uniqueCount="502">
  <si>
    <t>Матични број:</t>
  </si>
  <si>
    <t>ПИБ:</t>
  </si>
  <si>
    <t>Седиште: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</si>
  <si>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</si>
  <si>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</si>
  <si>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</si>
  <si>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</si>
  <si>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</si>
  <si>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</si>
  <si>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</si>
  <si>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</si>
  <si>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</si>
  <si>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</si>
  <si>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</si>
  <si>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</si>
  <si>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РУМА</t>
  </si>
  <si>
    <t>ДОМ ЗДРАВЉА "РУМА"</t>
  </si>
  <si>
    <t>у динарима</t>
  </si>
  <si>
    <t>I. УКУПНИ ПРИХОДИ И ПРИМАЊА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</si>
  <si>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</si>
  <si>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</si>
  <si>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</si>
  <si>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</si>
  <si>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</si>
  <si>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</si>
  <si>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</si>
  <si>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</si>
  <si>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</si>
  <si>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</si>
  <si>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</si>
  <si>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</si>
  <si>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</si>
  <si>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</si>
  <si>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</si>
  <si>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</si>
  <si>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</si>
  <si>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</si>
  <si>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</si>
  <si>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</si>
  <si>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</si>
  <si>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</si>
  <si>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</si>
  <si>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</si>
  <si>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</si>
  <si>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</si>
  <si>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</si>
  <si>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</si>
  <si>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</si>
  <si>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</si>
  <si>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</si>
  <si>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</si>
  <si>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</si>
  <si>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</si>
  <si>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</si>
  <si>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</si>
  <si>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</si>
  <si>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</si>
  <si>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</si>
  <si>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</si>
  <si>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</si>
  <si>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</si>
  <si>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</si>
  <si>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</si>
  <si>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</si>
  <si>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</si>
  <si>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</si>
  <si>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</si>
  <si>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</si>
  <si>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</si>
  <si>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</si>
  <si>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</si>
  <si>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</si>
  <si>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</si>
  <si>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</si>
  <si>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</si>
  <si>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</si>
  <si>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</si>
  <si>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</si>
  <si>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</si>
  <si>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</si>
  <si>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</si>
  <si>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</si>
  <si>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</si>
  <si>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</si>
  <si>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</si>
  <si>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</si>
  <si>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</si>
  <si>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</si>
  <si>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</si>
  <si>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</si>
  <si>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</si>
  <si>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</si>
  <si>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</si>
  <si>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</si>
  <si>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</si>
  <si>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</si>
  <si>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</si>
  <si>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</si>
  <si>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</si>
  <si>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</si>
  <si>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</si>
  <si>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</si>
  <si>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</si>
  <si>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</si>
  <si>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</si>
  <si>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</si>
  <si>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</si>
  <si>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</si>
  <si>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</si>
  <si>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</si>
  <si>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</si>
  <si>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</si>
  <si>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</si>
  <si>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</si>
  <si>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</si>
  <si>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</si>
  <si>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</si>
  <si>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</si>
  <si>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</si>
  <si>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</si>
  <si>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</si>
  <si>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</si>
  <si>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</si>
  <si>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</si>
  <si>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</si>
  <si>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</si>
  <si>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</si>
  <si>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</si>
  <si>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</si>
  <si>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</si>
  <si>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</si>
  <si>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</si>
  <si>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</si>
  <si>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</si>
  <si>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</si>
  <si>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</si>
  <si>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</si>
  <si>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</si>
  <si>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</si>
  <si>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</si>
  <si>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</si>
  <si>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</si>
  <si>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</si>
  <si>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</si>
  <si>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</si>
  <si>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</si>
  <si>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</si>
  <si>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</si>
  <si>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</si>
  <si>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</si>
  <si>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</si>
  <si>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</si>
  <si>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</si>
  <si>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</si>
  <si>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</si>
  <si>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</si>
  <si>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</si>
  <si>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</si>
  <si>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</si>
  <si>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</si>
  <si>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</si>
  <si>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</si>
  <si>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</si>
  <si>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</si>
  <si>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</si>
  <si>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</si>
  <si>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</si>
  <si>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</si>
  <si>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</si>
  <si>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</si>
  <si>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</si>
  <si>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</si>
  <si>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</si>
  <si>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</si>
  <si>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</si>
  <si>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</si>
  <si>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</si>
  <si>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</si>
  <si>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</si>
  <si>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</si>
  <si>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</si>
  <si>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</si>
  <si>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</si>
  <si>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</si>
  <si>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</si>
  <si>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</si>
  <si>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</si>
  <si>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</si>
  <si>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</si>
  <si>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</si>
  <si>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</si>
  <si>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</si>
  <si>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</si>
  <si>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</si>
  <si>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</si>
  <si>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</si>
  <si>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</si>
  <si>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</si>
  <si>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</si>
  <si>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</si>
  <si>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</si>
  <si>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</si>
  <si>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</si>
  <si>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</si>
  <si>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</si>
  <si>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</si>
  <si>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</si>
  <si>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</si>
  <si>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</si>
  <si>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</si>
  <si>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</si>
  <si>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</si>
  <si>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</si>
  <si>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</si>
  <si>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</si>
  <si>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</si>
  <si>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</si>
  <si>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</si>
  <si>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</si>
  <si>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</si>
  <si>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</si>
  <si>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</si>
  <si>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</si>
  <si>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</si>
  <si>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</si>
  <si>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</si>
  <si>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</si>
  <si>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</si>
  <si>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</si>
  <si>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</si>
  <si>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</si>
  <si>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</si>
  <si>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</si>
  <si>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</si>
  <si>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</si>
  <si>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</si>
  <si>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</si>
  <si>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</si>
  <si>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</si>
  <si>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</si>
  <si>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</si>
  <si>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</si>
  <si>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</si>
  <si>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</si>
  <si>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</si>
  <si>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</si>
  <si>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</si>
  <si>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</si>
  <si>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</si>
  <si>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</si>
  <si>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</si>
  <si>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</si>
  <si>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</si>
  <si>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</si>
  <si>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</si>
  <si>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</si>
  <si>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</si>
  <si>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</si>
  <si>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</si>
  <si>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</si>
  <si>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</si>
  <si>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</si>
  <si>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</si>
  <si>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</si>
  <si>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</si>
  <si>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</si>
  <si>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</si>
  <si>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</si>
  <si>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</si>
  <si>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</si>
  <si>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</si>
  <si>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</si>
  <si>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</si>
  <si>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</si>
  <si>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</si>
  <si>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</si>
  <si>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</si>
  <si>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</si>
  <si>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</si>
  <si>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</si>
  <si>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</si>
  <si>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</si>
  <si>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</si>
  <si>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</si>
  <si>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</si>
  <si>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</si>
  <si>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</si>
  <si>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</si>
  <si>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</si>
  <si>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</si>
  <si>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</si>
  <si>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</si>
  <si>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</si>
  <si>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</si>
  <si>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</si>
  <si>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</si>
  <si>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</si>
  <si>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</si>
  <si>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</si>
  <si>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</si>
  <si>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</si>
  <si>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</si>
  <si>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</si>
  <si>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</si>
  <si>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</si>
  <si>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</si>
  <si>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</si>
  <si>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</si>
  <si>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</si>
  <si>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</si>
  <si>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</si>
  <si>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</si>
  <si>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</si>
  <si>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</si>
  <si>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</si>
  <si>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</si>
  <si>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</si>
  <si>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</si>
  <si>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</si>
  <si>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</si>
  <si>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</si>
  <si>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</si>
  <si>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</si>
  <si>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</si>
  <si>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</si>
  <si>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</si>
  <si>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</si>
  <si>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</si>
  <si>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</si>
  <si>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</si>
  <si>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</si>
  <si>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</si>
  <si>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</si>
  <si>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</si>
  <si>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</si>
  <si>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</si>
  <si>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</si>
  <si>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</si>
  <si>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</si>
  <si>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</si>
  <si>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</si>
  <si>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</si>
  <si>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</si>
  <si>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</si>
  <si>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</si>
  <si>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</si>
  <si>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</si>
  <si>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</si>
  <si>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</si>
  <si>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</si>
  <si>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</si>
  <si>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</si>
  <si>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</si>
  <si>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</si>
  <si>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</si>
  <si>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</si>
  <si>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</si>
  <si>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</si>
  <si>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</si>
  <si>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</si>
  <si>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</si>
  <si>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</si>
  <si>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</si>
  <si>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</si>
  <si>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</si>
  <si>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</si>
  <si>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</si>
  <si>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</si>
  <si>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</si>
  <si>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</si>
  <si>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</si>
  <si>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</si>
  <si>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</si>
  <si>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</si>
  <si>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</si>
  <si>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</si>
  <si>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</si>
  <si>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</si>
  <si>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</si>
  <si>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</si>
  <si>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</si>
  <si>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</si>
  <si>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</si>
  <si>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</si>
  <si>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</si>
  <si>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</si>
  <si>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</si>
  <si>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</si>
  <si>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</si>
  <si>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</si>
  <si>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</si>
  <si>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</si>
  <si>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</si>
  <si>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</si>
  <si>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</si>
  <si>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</si>
  <si>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</si>
  <si>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</si>
  <si>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</si>
  <si>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</si>
  <si>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</si>
  <si>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</si>
  <si>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</si>
  <si>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</si>
  <si>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</si>
  <si>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</si>
  <si>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</si>
  <si>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</si>
  <si>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</si>
  <si>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</si>
  <si>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</si>
  <si>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</si>
  <si>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</si>
  <si>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</si>
  <si>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</si>
  <si>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</si>
  <si>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</si>
  <si>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</si>
  <si>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</si>
  <si>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</si>
  <si>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</si>
  <si>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</si>
  <si>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</si>
  <si>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</si>
  <si>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</si>
  <si>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</si>
  <si>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</si>
  <si>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</si>
  <si>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</si>
  <si>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</si>
  <si>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</si>
  <si>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</si>
  <si>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</si>
  <si>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</si>
  <si>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</si>
  <si>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</si>
  <si>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</si>
  <si>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</si>
  <si>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</si>
  <si>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</si>
  <si>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</si>
  <si>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</si>
  <si>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</si>
  <si>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</si>
  <si>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</si>
  <si>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</si>
  <si>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</si>
  <si>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</si>
  <si>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</si>
  <si>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</si>
  <si>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</si>
  <si>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</si>
  <si>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</si>
  <si>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</si>
  <si>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</si>
  <si>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</si>
  <si>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</si>
  <si>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</si>
  <si>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</si>
  <si>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ПРВА измена Финансијског плана
 усвојен на седници
 УО дана
24.01.2020. године</t>
  </si>
  <si>
    <t>11</t>
  </si>
  <si>
    <t>Укупно                        (од 5 до 11)</t>
  </si>
  <si>
    <t>Приходи од давања у закуп станова</t>
  </si>
  <si>
    <t>Приходи од извршених услуга-амбулантне</t>
  </si>
  <si>
    <t>Приходи од систематских прегледа</t>
  </si>
  <si>
    <t>Остали приходи</t>
  </si>
  <si>
    <t>Приходи од киретажа</t>
  </si>
  <si>
    <t>Приходи од наплаћених услуга превоза санитетом по захтеву</t>
  </si>
  <si>
    <t>Приходи од наплаћених ампула</t>
  </si>
  <si>
    <t>Приход-амбуланта спортске медицине</t>
  </si>
  <si>
    <t>Приход-серолошки тестови</t>
  </si>
  <si>
    <t>Приходи од лабораторијских услуга</t>
  </si>
  <si>
    <t>Приходи од извршених услуга у специјалистичким службама</t>
  </si>
  <si>
    <t>Приходи од извршених стоматолошких услуга</t>
  </si>
  <si>
    <t>Приход од бонификације</t>
  </si>
  <si>
    <t>Приход од издатих лекарских уверења</t>
  </si>
  <si>
    <t>Приход од санитарних прегеда</t>
  </si>
  <si>
    <t>пзз+стомат.+уговорена партиципација за пзз и стомат.+планирана средства за исплату јуб. награда и отпремнина приликом одласка у пензију+штете од осиг, завода+ампуле ван уговора</t>
  </si>
  <si>
    <t>Лекови са Листе лекова</t>
  </si>
  <si>
    <t>медицинско-техничка помагала према Правилнику</t>
  </si>
  <si>
    <t>7811117/
7811118</t>
  </si>
  <si>
    <t>7811111/
78111111/7811113/
7811115/
7811116/</t>
  </si>
  <si>
    <t>Укупно                        (од 6 до 11)</t>
  </si>
  <si>
    <t>Цвеће и зеленило</t>
  </si>
  <si>
    <t>Остали материјал за превозна средства
(резервни делови и ауто гуме за моторна возила)</t>
  </si>
  <si>
    <t>бензин</t>
  </si>
  <si>
    <t>дизел гориво</t>
  </si>
  <si>
    <t>Санитетски и медицински потрошни материјал</t>
  </si>
  <si>
    <t xml:space="preserve">медицински кисеоник </t>
  </si>
  <si>
    <t>течни азот</t>
  </si>
  <si>
    <t>зубарски материјал</t>
  </si>
  <si>
    <t>лекови у ЗУ (ампулирани)</t>
  </si>
  <si>
    <t>ампулирани лекови ван уговора</t>
  </si>
  <si>
    <t>лекови на рецепт (Листа лекова)</t>
  </si>
  <si>
    <t>медицинско техничка помагала према Правилнику</t>
  </si>
  <si>
    <t>материјал за лабораторијске тестове</t>
  </si>
  <si>
    <t>Радна униформа (одећа и ципеле)</t>
  </si>
  <si>
    <t>Заштитна одела</t>
  </si>
  <si>
    <t>ТРЕЋА измена Финансијског плана
 усвојен на седници
 УО дана
26.10.2020. године</t>
  </si>
  <si>
    <r>
      <t xml:space="preserve"> </t>
    </r>
    <r>
      <rPr>
        <b/>
        <sz val="16"/>
        <color theme="1"/>
        <rFont val="Calibri"/>
        <family val="2"/>
        <scheme val="minor"/>
      </rPr>
      <t xml:space="preserve">ФИНАНСИЈСКИ ПЛАН ЗА 2020. годину </t>
    </r>
    <r>
      <rPr>
        <b/>
        <sz val="14"/>
        <color theme="1"/>
        <rFont val="Calibri"/>
        <family val="2"/>
        <scheme val="minor"/>
      </rPr>
      <t xml:space="preserve">
ПЕТА</t>
    </r>
    <r>
      <rPr>
        <b/>
        <sz val="12"/>
        <color theme="1"/>
        <rFont val="Calibri"/>
        <family val="2"/>
        <scheme val="minor"/>
      </rPr>
      <t xml:space="preserve"> измена,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- за седницу УО, дана __.12.2020. године - </t>
    </r>
  </si>
  <si>
    <t>ЧЕТВРТА измена Финансијског плана
 усвојен на седници
 УО дана
26.11.2020. године</t>
  </si>
  <si>
    <r>
      <t xml:space="preserve"> </t>
    </r>
    <r>
      <rPr>
        <b/>
        <sz val="16"/>
        <color theme="1"/>
        <rFont val="Calibri"/>
        <family val="2"/>
        <scheme val="minor"/>
      </rPr>
      <t xml:space="preserve">ФИНАНСИЈСКИ ПЛАН ЗА 2020. годину </t>
    </r>
    <r>
      <rPr>
        <b/>
        <sz val="14"/>
        <color theme="1"/>
        <rFont val="Calibri"/>
        <family val="2"/>
        <scheme val="minor"/>
      </rPr>
      <t xml:space="preserve">
ПЕТА</t>
    </r>
    <r>
      <rPr>
        <b/>
        <sz val="12"/>
        <color theme="1"/>
        <rFont val="Calibri"/>
        <family val="2"/>
        <scheme val="minor"/>
      </rPr>
      <t xml:space="preserve"> измена,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- за седницу УО, дана 25.12.2020. године 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</si>
</sst>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161">
    <xf numFmtId="0" fontId="0" fillId="0" borderId="0" xfId="0"/>
    <xf numFmtId="0" fontId="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9" fontId="7" fillId="2" borderId="6" xfId="1" applyNumberFormat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4" xfId="0" applyFont="1" applyBorder="1"/>
    <xf numFmtId="0" fontId="7" fillId="4" borderId="1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7" fillId="0" borderId="14" xfId="0" applyFont="1" applyBorder="1" applyAlignment="1">
      <alignment vertical="center" wrapText="1"/>
    </xf>
    <xf numFmtId="3" fontId="0" fillId="0" borderId="1" xfId="0" applyNumberFormat="1" applyFont="1" applyBorder="1"/>
    <xf numFmtId="3" fontId="7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/>
    <xf numFmtId="3" fontId="7" fillId="5" borderId="13" xfId="0" applyNumberFormat="1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vertical="center" wrapText="1"/>
    </xf>
    <xf numFmtId="3" fontId="14" fillId="5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/>
    <xf numFmtId="3" fontId="7" fillId="3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3" fontId="0" fillId="3" borderId="1" xfId="0" applyNumberFormat="1" applyFont="1" applyFill="1" applyBorder="1"/>
    <xf numFmtId="49" fontId="7" fillId="0" borderId="1" xfId="0" applyNumberFormat="1" applyFont="1" applyBorder="1" applyAlignment="1">
      <alignment horizontal="center" vertical="center"/>
    </xf>
    <xf numFmtId="0" fontId="14" fillId="3" borderId="6" xfId="0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8" borderId="0" xfId="0" applyFont="1" applyFill="1"/>
    <xf numFmtId="3" fontId="14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14" fillId="9" borderId="1" xfId="0" applyNumberFormat="1" applyFont="1" applyFill="1" applyBorder="1" applyAlignment="1">
      <alignment vertical="center" wrapText="1"/>
    </xf>
    <xf numFmtId="0" fontId="0" fillId="9" borderId="1" xfId="0" applyFont="1" applyFill="1" applyBorder="1"/>
    <xf numFmtId="3" fontId="14" fillId="10" borderId="1" xfId="0" applyNumberFormat="1" applyFont="1" applyFill="1" applyBorder="1" applyAlignment="1">
      <alignment vertical="center" wrapText="1"/>
    </xf>
    <xf numFmtId="3" fontId="14" fillId="7" borderId="1" xfId="0" applyNumberFormat="1" applyFont="1" applyFill="1" applyBorder="1" applyAlignment="1">
      <alignment vertical="center" wrapText="1"/>
    </xf>
    <xf numFmtId="3" fontId="7" fillId="7" borderId="1" xfId="0" applyNumberFormat="1" applyFont="1" applyFill="1" applyBorder="1" applyAlignment="1">
      <alignment vertical="center" wrapText="1"/>
    </xf>
    <xf numFmtId="3" fontId="0" fillId="7" borderId="1" xfId="0" applyNumberFormat="1" applyFont="1" applyFill="1" applyBorder="1"/>
    <xf numFmtId="3" fontId="14" fillId="11" borderId="1" xfId="0" applyNumberFormat="1" applyFont="1" applyFill="1" applyBorder="1" applyAlignment="1">
      <alignment vertical="center" wrapText="1"/>
    </xf>
    <xf numFmtId="3" fontId="14" fillId="12" borderId="1" xfId="0" applyNumberFormat="1" applyFont="1" applyFill="1" applyBorder="1" applyAlignment="1">
      <alignment vertical="center" wrapText="1"/>
    </xf>
    <xf numFmtId="3" fontId="0" fillId="11" borderId="1" xfId="0" applyNumberFormat="1" applyFont="1" applyFill="1" applyBorder="1"/>
    <xf numFmtId="3" fontId="7" fillId="11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3" fontId="7" fillId="13" borderId="1" xfId="0" applyNumberFormat="1" applyFont="1" applyFill="1" applyBorder="1" applyAlignment="1">
      <alignment vertical="center" wrapText="1"/>
    </xf>
    <xf numFmtId="0" fontId="0" fillId="13" borderId="1" xfId="0" applyFont="1" applyFill="1" applyBorder="1"/>
    <xf numFmtId="0" fontId="0" fillId="13" borderId="14" xfId="0" applyFont="1" applyFill="1" applyBorder="1"/>
    <xf numFmtId="3" fontId="1" fillId="13" borderId="1" xfId="0" applyNumberFormat="1" applyFont="1" applyFill="1" applyBorder="1" applyAlignment="1">
      <alignment horizontal="center" vertical="center"/>
    </xf>
    <xf numFmtId="3" fontId="0" fillId="13" borderId="1" xfId="0" applyNumberFormat="1" applyFont="1" applyFill="1" applyBorder="1"/>
    <xf numFmtId="3" fontId="1" fillId="13" borderId="1" xfId="0" applyNumberFormat="1" applyFont="1" applyFill="1" applyBorder="1"/>
    <xf numFmtId="3" fontId="2" fillId="13" borderId="1" xfId="0" applyNumberFormat="1" applyFont="1" applyFill="1" applyBorder="1" applyAlignment="1">
      <alignment horizontal="right" vertical="center"/>
    </xf>
    <xf numFmtId="3" fontId="3" fillId="13" borderId="1" xfId="0" applyNumberFormat="1" applyFont="1" applyFill="1" applyBorder="1" applyAlignment="1">
      <alignment vertical="center"/>
    </xf>
    <xf numFmtId="3" fontId="2" fillId="1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/>
    <xf numFmtId="3" fontId="14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/>
    <xf numFmtId="0" fontId="0" fillId="3" borderId="1" xfId="0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 vertical="center"/>
    </xf>
    <xf numFmtId="3" fontId="1" fillId="1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2" fillId="13" borderId="1" xfId="0" applyNumberFormat="1" applyFont="1" applyFill="1" applyBorder="1"/>
    <xf numFmtId="3" fontId="14" fillId="1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13" borderId="1" xfId="0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0" fontId="14" fillId="0" borderId="1" xfId="0" applyFont="1" applyFill="1" applyBorder="1" applyAlignment="1">
      <alignment vertical="center" wrapText="1"/>
    </xf>
    <xf numFmtId="0" fontId="11" fillId="2" borderId="14" xfId="1" applyFont="1" applyFill="1" applyBorder="1" applyAlignment="1" applyProtection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 wrapText="1"/>
    </xf>
    <xf numFmtId="0" fontId="11" fillId="2" borderId="20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_ZR_Obrasci_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7"/>
  <sheetViews>
    <sheetView view="pageBreakPreview" topLeftCell="A547" zoomScaleNormal="100" zoomScaleSheetLayoutView="100" workbookViewId="0">
      <selection activeCell="N556" sqref="N556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36.42578125" style="1" customWidth="1"/>
    <col min="4" max="11" width="10.7109375" style="1" customWidth="1"/>
    <col min="12" max="16384" width="9.140625" style="1"/>
  </cols>
  <sheetData>
    <row r="1" spans="1:11" ht="24.95" customHeight="1" x14ac:dyDescent="0.25">
      <c r="A1" s="112" t="s">
        <v>0</v>
      </c>
      <c r="B1" s="112"/>
      <c r="C1" s="42" t="s">
        <v>1</v>
      </c>
      <c r="D1" s="42"/>
      <c r="E1" s="109" t="s">
        <v>16</v>
      </c>
      <c r="F1" s="109"/>
      <c r="G1" s="109"/>
      <c r="H1" s="109"/>
      <c r="I1" s="108" t="s">
        <v>2</v>
      </c>
      <c r="J1" s="108"/>
      <c r="K1" s="108"/>
    </row>
    <row r="2" spans="1:11" ht="24.95" customHeight="1" x14ac:dyDescent="0.25">
      <c r="A2" s="108">
        <v>8026521</v>
      </c>
      <c r="B2" s="108"/>
      <c r="C2" s="41">
        <v>101338609</v>
      </c>
      <c r="D2" s="41"/>
      <c r="E2" s="109"/>
      <c r="F2" s="109"/>
      <c r="G2" s="109"/>
      <c r="H2" s="109"/>
      <c r="I2" s="110" t="s">
        <v>15</v>
      </c>
      <c r="J2" s="110"/>
      <c r="K2" s="110"/>
    </row>
    <row r="3" spans="1:11" ht="65.25" customHeight="1" x14ac:dyDescent="0.25">
      <c r="A3" s="122" t="s">
        <v>499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11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s="5" customFormat="1" ht="22.5" customHeight="1" x14ac:dyDescent="0.25">
      <c r="A5" s="124" t="s">
        <v>18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x14ac:dyDescent="0.25">
      <c r="I6" s="123" t="s">
        <v>17</v>
      </c>
      <c r="J6" s="123"/>
      <c r="K6" s="123"/>
    </row>
    <row r="7" spans="1:11" ht="4.5" customHeight="1" x14ac:dyDescent="0.25">
      <c r="I7" s="6"/>
      <c r="J7" s="6"/>
      <c r="K7" s="6"/>
    </row>
    <row r="8" spans="1:11" ht="20.100000000000001" customHeight="1" x14ac:dyDescent="0.25">
      <c r="A8" s="113" t="s">
        <v>3</v>
      </c>
      <c r="B8" s="111" t="s">
        <v>4</v>
      </c>
      <c r="C8" s="111" t="s">
        <v>5</v>
      </c>
      <c r="D8" s="127" t="s">
        <v>500</v>
      </c>
      <c r="E8" s="115" t="s">
        <v>6</v>
      </c>
      <c r="F8" s="116"/>
      <c r="G8" s="116"/>
      <c r="H8" s="116"/>
      <c r="I8" s="116"/>
      <c r="J8" s="116"/>
      <c r="K8" s="117"/>
    </row>
    <row r="9" spans="1:11" ht="20.100000000000001" customHeight="1" x14ac:dyDescent="0.25">
      <c r="A9" s="113"/>
      <c r="B9" s="111"/>
      <c r="C9" s="114"/>
      <c r="D9" s="128"/>
      <c r="E9" s="118" t="s">
        <v>461</v>
      </c>
      <c r="F9" s="115" t="s">
        <v>8</v>
      </c>
      <c r="G9" s="116"/>
      <c r="H9" s="116"/>
      <c r="I9" s="117"/>
      <c r="J9" s="111" t="s">
        <v>9</v>
      </c>
      <c r="K9" s="111" t="s">
        <v>10</v>
      </c>
    </row>
    <row r="10" spans="1:11" ht="57.75" customHeight="1" x14ac:dyDescent="0.25">
      <c r="A10" s="113"/>
      <c r="B10" s="111"/>
      <c r="C10" s="114"/>
      <c r="D10" s="129"/>
      <c r="E10" s="118"/>
      <c r="F10" s="49" t="s">
        <v>11</v>
      </c>
      <c r="G10" s="3" t="s">
        <v>12</v>
      </c>
      <c r="H10" s="49" t="s">
        <v>13</v>
      </c>
      <c r="I10" s="49" t="s">
        <v>14</v>
      </c>
      <c r="J10" s="111"/>
      <c r="K10" s="111"/>
    </row>
    <row r="11" spans="1:11" ht="38.25" x14ac:dyDescent="0.25">
      <c r="A11" s="55">
        <v>5001</v>
      </c>
      <c r="B11" s="7"/>
      <c r="C11" s="8" t="s">
        <v>19</v>
      </c>
      <c r="D11" s="33">
        <f>D12+D154</f>
        <v>674745400</v>
      </c>
      <c r="E11" s="33">
        <f t="shared" ref="E11:K11" si="0">E12+E154</f>
        <v>698488400</v>
      </c>
      <c r="F11" s="33">
        <f t="shared" si="0"/>
        <v>3500000</v>
      </c>
      <c r="G11" s="33">
        <f t="shared" si="0"/>
        <v>0</v>
      </c>
      <c r="H11" s="33">
        <f t="shared" si="0"/>
        <v>20500000</v>
      </c>
      <c r="I11" s="33">
        <f t="shared" si="0"/>
        <v>574874400</v>
      </c>
      <c r="J11" s="33">
        <f t="shared" si="0"/>
        <v>0</v>
      </c>
      <c r="K11" s="33">
        <f t="shared" si="0"/>
        <v>99614000</v>
      </c>
    </row>
    <row r="12" spans="1:11" ht="25.5" x14ac:dyDescent="0.25">
      <c r="A12" s="55">
        <v>5002</v>
      </c>
      <c r="B12" s="7">
        <v>700000</v>
      </c>
      <c r="C12" s="8" t="s">
        <v>20</v>
      </c>
      <c r="D12" s="33">
        <f>D13+D65+D79+D91+D135+D140+D147</f>
        <v>597245400</v>
      </c>
      <c r="E12" s="33">
        <f t="shared" ref="E12:K12" si="1">E13+E65+E79+E91+E135+E140+E147</f>
        <v>619543400</v>
      </c>
      <c r="F12" s="33">
        <f t="shared" si="1"/>
        <v>3500000</v>
      </c>
      <c r="G12" s="33">
        <f t="shared" si="1"/>
        <v>0</v>
      </c>
      <c r="H12" s="33">
        <f t="shared" si="1"/>
        <v>20500000</v>
      </c>
      <c r="I12" s="33">
        <f t="shared" si="1"/>
        <v>574874400</v>
      </c>
      <c r="J12" s="33">
        <f t="shared" si="1"/>
        <v>0</v>
      </c>
      <c r="K12" s="33">
        <f t="shared" si="1"/>
        <v>20669000</v>
      </c>
    </row>
    <row r="13" spans="1:11" ht="25.5" x14ac:dyDescent="0.25">
      <c r="A13" s="7">
        <v>5003</v>
      </c>
      <c r="B13" s="7">
        <v>710000</v>
      </c>
      <c r="C13" s="8" t="s">
        <v>21</v>
      </c>
      <c r="D13" s="8"/>
      <c r="E13" s="27"/>
      <c r="F13" s="27"/>
      <c r="G13" s="27"/>
      <c r="H13" s="27"/>
      <c r="I13" s="27"/>
      <c r="J13" s="27"/>
      <c r="K13" s="27"/>
    </row>
    <row r="14" spans="1:11" ht="25.5" x14ac:dyDescent="0.25">
      <c r="A14" s="7">
        <v>5004</v>
      </c>
      <c r="B14" s="7">
        <v>711000</v>
      </c>
      <c r="C14" s="8" t="s">
        <v>22</v>
      </c>
      <c r="D14" s="8"/>
      <c r="E14" s="27"/>
      <c r="F14" s="27"/>
      <c r="G14" s="27"/>
      <c r="H14" s="27"/>
      <c r="I14" s="27"/>
      <c r="J14" s="27"/>
      <c r="K14" s="27"/>
    </row>
    <row r="15" spans="1:11" ht="25.5" x14ac:dyDescent="0.25">
      <c r="A15" s="11">
        <v>5005</v>
      </c>
      <c r="B15" s="11">
        <v>711100</v>
      </c>
      <c r="C15" s="12" t="s">
        <v>23</v>
      </c>
      <c r="D15" s="12"/>
      <c r="E15" s="27"/>
      <c r="F15" s="27"/>
      <c r="G15" s="27"/>
      <c r="H15" s="27"/>
      <c r="I15" s="27"/>
      <c r="J15" s="27"/>
      <c r="K15" s="27"/>
    </row>
    <row r="16" spans="1:11" ht="51" hidden="1" customHeight="1" x14ac:dyDescent="0.25">
      <c r="A16" s="119" t="s">
        <v>3</v>
      </c>
      <c r="B16" s="120" t="s">
        <v>4</v>
      </c>
      <c r="C16" s="121" t="s">
        <v>5</v>
      </c>
      <c r="D16" s="130" t="s">
        <v>459</v>
      </c>
      <c r="E16" s="115" t="s">
        <v>6</v>
      </c>
      <c r="F16" s="116"/>
      <c r="G16" s="116"/>
      <c r="H16" s="116"/>
      <c r="I16" s="116"/>
      <c r="J16" s="116"/>
      <c r="K16" s="125"/>
    </row>
    <row r="17" spans="1:11" ht="25.5" hidden="1" customHeight="1" x14ac:dyDescent="0.25">
      <c r="A17" s="119"/>
      <c r="B17" s="120"/>
      <c r="C17" s="121"/>
      <c r="D17" s="131"/>
      <c r="E17" s="118" t="s">
        <v>7</v>
      </c>
      <c r="F17" s="115" t="s">
        <v>8</v>
      </c>
      <c r="G17" s="116"/>
      <c r="H17" s="116"/>
      <c r="I17" s="117"/>
      <c r="J17" s="111" t="s">
        <v>9</v>
      </c>
      <c r="K17" s="126" t="s">
        <v>10</v>
      </c>
    </row>
    <row r="18" spans="1:11" ht="30" hidden="1" x14ac:dyDescent="0.25">
      <c r="A18" s="119"/>
      <c r="B18" s="120"/>
      <c r="C18" s="121"/>
      <c r="D18" s="132"/>
      <c r="E18" s="118"/>
      <c r="F18" s="2" t="s">
        <v>11</v>
      </c>
      <c r="G18" s="3" t="s">
        <v>12</v>
      </c>
      <c r="H18" s="2" t="s">
        <v>13</v>
      </c>
      <c r="I18" s="2" t="s">
        <v>14</v>
      </c>
      <c r="J18" s="111"/>
      <c r="K18" s="126"/>
    </row>
    <row r="19" spans="1:11" hidden="1" x14ac:dyDescent="0.25">
      <c r="A19" s="13" t="s">
        <v>24</v>
      </c>
      <c r="B19" s="14" t="s">
        <v>25</v>
      </c>
      <c r="C19" s="14" t="s">
        <v>26</v>
      </c>
      <c r="D19" s="14">
        <v>4</v>
      </c>
      <c r="E19" s="14">
        <v>5</v>
      </c>
      <c r="F19" s="14">
        <v>6</v>
      </c>
      <c r="G19" s="14">
        <v>7</v>
      </c>
      <c r="H19" s="14">
        <v>8</v>
      </c>
      <c r="I19" s="14">
        <v>9</v>
      </c>
      <c r="J19" s="14">
        <v>10</v>
      </c>
      <c r="K19" s="14" t="s">
        <v>460</v>
      </c>
    </row>
    <row r="20" spans="1:11" ht="25.5" x14ac:dyDescent="0.25">
      <c r="A20" s="10">
        <v>5006</v>
      </c>
      <c r="B20" s="11">
        <v>711200</v>
      </c>
      <c r="C20" s="12" t="s">
        <v>27</v>
      </c>
      <c r="D20" s="12"/>
      <c r="E20" s="27"/>
      <c r="F20" s="27"/>
      <c r="G20" s="27"/>
      <c r="H20" s="27"/>
      <c r="I20" s="27"/>
      <c r="J20" s="27"/>
      <c r="K20" s="27"/>
    </row>
    <row r="21" spans="1:11" ht="38.25" x14ac:dyDescent="0.25">
      <c r="A21" s="10">
        <v>5007</v>
      </c>
      <c r="B21" s="11">
        <v>711300</v>
      </c>
      <c r="C21" s="12" t="s">
        <v>28</v>
      </c>
      <c r="D21" s="12"/>
      <c r="E21" s="27"/>
      <c r="F21" s="27"/>
      <c r="G21" s="27"/>
      <c r="H21" s="27"/>
      <c r="I21" s="27"/>
      <c r="J21" s="27"/>
      <c r="K21" s="27"/>
    </row>
    <row r="22" spans="1:11" x14ac:dyDescent="0.25">
      <c r="A22" s="9">
        <v>5008</v>
      </c>
      <c r="B22" s="7">
        <v>712000</v>
      </c>
      <c r="C22" s="8" t="s">
        <v>29</v>
      </c>
      <c r="D22" s="8"/>
      <c r="E22" s="27"/>
      <c r="F22" s="27"/>
      <c r="G22" s="27"/>
      <c r="H22" s="27"/>
      <c r="I22" s="27"/>
      <c r="J22" s="27"/>
      <c r="K22" s="27"/>
    </row>
    <row r="23" spans="1:11" x14ac:dyDescent="0.25">
      <c r="A23" s="10">
        <v>5009</v>
      </c>
      <c r="B23" s="11">
        <v>712100</v>
      </c>
      <c r="C23" s="12" t="s">
        <v>30</v>
      </c>
      <c r="D23" s="12"/>
      <c r="E23" s="27"/>
      <c r="F23" s="27"/>
      <c r="G23" s="27"/>
      <c r="H23" s="27"/>
      <c r="I23" s="27"/>
      <c r="J23" s="27"/>
      <c r="K23" s="27"/>
    </row>
    <row r="24" spans="1:11" x14ac:dyDescent="0.25">
      <c r="A24" s="9">
        <v>5010</v>
      </c>
      <c r="B24" s="7">
        <v>713000</v>
      </c>
      <c r="C24" s="8" t="s">
        <v>31</v>
      </c>
      <c r="D24" s="8"/>
      <c r="E24" s="27"/>
      <c r="F24" s="27"/>
      <c r="G24" s="27"/>
      <c r="H24" s="27"/>
      <c r="I24" s="27"/>
      <c r="J24" s="27"/>
      <c r="K24" s="27"/>
    </row>
    <row r="25" spans="1:11" x14ac:dyDescent="0.25">
      <c r="A25" s="10">
        <v>5011</v>
      </c>
      <c r="B25" s="11">
        <v>713100</v>
      </c>
      <c r="C25" s="12" t="s">
        <v>32</v>
      </c>
      <c r="D25" s="12"/>
      <c r="E25" s="27"/>
      <c r="F25" s="27"/>
      <c r="G25" s="27"/>
      <c r="H25" s="27"/>
      <c r="I25" s="27"/>
      <c r="J25" s="27"/>
      <c r="K25" s="27"/>
    </row>
    <row r="26" spans="1:11" x14ac:dyDescent="0.25">
      <c r="A26" s="10">
        <v>5012</v>
      </c>
      <c r="B26" s="11">
        <v>713200</v>
      </c>
      <c r="C26" s="12" t="s">
        <v>33</v>
      </c>
      <c r="D26" s="12"/>
      <c r="E26" s="27"/>
      <c r="F26" s="27"/>
      <c r="G26" s="27"/>
      <c r="H26" s="27"/>
      <c r="I26" s="27"/>
      <c r="J26" s="27"/>
      <c r="K26" s="27"/>
    </row>
    <row r="27" spans="1:11" ht="25.5" x14ac:dyDescent="0.25">
      <c r="A27" s="10">
        <v>5013</v>
      </c>
      <c r="B27" s="11">
        <v>713300</v>
      </c>
      <c r="C27" s="12" t="s">
        <v>34</v>
      </c>
      <c r="D27" s="12"/>
      <c r="E27" s="27"/>
      <c r="F27" s="27"/>
      <c r="G27" s="27"/>
      <c r="H27" s="27"/>
      <c r="I27" s="27"/>
      <c r="J27" s="27"/>
      <c r="K27" s="27"/>
    </row>
    <row r="28" spans="1:11" ht="25.5" x14ac:dyDescent="0.25">
      <c r="A28" s="10">
        <v>5014</v>
      </c>
      <c r="B28" s="11">
        <v>713400</v>
      </c>
      <c r="C28" s="12" t="s">
        <v>35</v>
      </c>
      <c r="D28" s="12"/>
      <c r="E28" s="27"/>
      <c r="F28" s="27"/>
      <c r="G28" s="27"/>
      <c r="H28" s="27"/>
      <c r="I28" s="27"/>
      <c r="J28" s="27"/>
      <c r="K28" s="27"/>
    </row>
    <row r="29" spans="1:11" x14ac:dyDescent="0.25">
      <c r="A29" s="10">
        <v>5015</v>
      </c>
      <c r="B29" s="11">
        <v>713500</v>
      </c>
      <c r="C29" s="12" t="s">
        <v>36</v>
      </c>
      <c r="D29" s="12"/>
      <c r="E29" s="27"/>
      <c r="F29" s="27"/>
      <c r="G29" s="27"/>
      <c r="H29" s="27"/>
      <c r="I29" s="27"/>
      <c r="J29" s="27"/>
      <c r="K29" s="27"/>
    </row>
    <row r="30" spans="1:11" x14ac:dyDescent="0.25">
      <c r="A30" s="10">
        <v>5016</v>
      </c>
      <c r="B30" s="11">
        <v>713600</v>
      </c>
      <c r="C30" s="12" t="s">
        <v>37</v>
      </c>
      <c r="D30" s="12"/>
      <c r="E30" s="27"/>
      <c r="F30" s="27"/>
      <c r="G30" s="27"/>
      <c r="H30" s="27"/>
      <c r="I30" s="27"/>
      <c r="J30" s="27"/>
      <c r="K30" s="27"/>
    </row>
    <row r="31" spans="1:11" ht="25.5" x14ac:dyDescent="0.25">
      <c r="A31" s="9">
        <v>5017</v>
      </c>
      <c r="B31" s="7">
        <v>714000</v>
      </c>
      <c r="C31" s="8" t="s">
        <v>38</v>
      </c>
      <c r="D31" s="8"/>
      <c r="E31" s="27"/>
      <c r="F31" s="27"/>
      <c r="G31" s="27"/>
      <c r="H31" s="27"/>
      <c r="I31" s="27"/>
      <c r="J31" s="27"/>
      <c r="K31" s="27"/>
    </row>
    <row r="32" spans="1:11" x14ac:dyDescent="0.25">
      <c r="A32" s="10">
        <v>5018</v>
      </c>
      <c r="B32" s="11">
        <v>714100</v>
      </c>
      <c r="C32" s="12" t="s">
        <v>39</v>
      </c>
      <c r="D32" s="12"/>
      <c r="E32" s="27"/>
      <c r="F32" s="27"/>
      <c r="G32" s="27"/>
      <c r="H32" s="27"/>
      <c r="I32" s="27"/>
      <c r="J32" s="27"/>
      <c r="K32" s="27"/>
    </row>
    <row r="33" spans="1:11" x14ac:dyDescent="0.25">
      <c r="A33" s="10">
        <v>5019</v>
      </c>
      <c r="B33" s="11">
        <v>714300</v>
      </c>
      <c r="C33" s="12" t="s">
        <v>40</v>
      </c>
      <c r="D33" s="12"/>
      <c r="E33" s="27"/>
      <c r="F33" s="27"/>
      <c r="G33" s="27"/>
      <c r="H33" s="27"/>
      <c r="I33" s="27"/>
      <c r="J33" s="27"/>
      <c r="K33" s="27"/>
    </row>
    <row r="34" spans="1:11" x14ac:dyDescent="0.25">
      <c r="A34" s="10">
        <v>5020</v>
      </c>
      <c r="B34" s="11">
        <v>714400</v>
      </c>
      <c r="C34" s="12" t="s">
        <v>41</v>
      </c>
      <c r="D34" s="12"/>
      <c r="E34" s="27"/>
      <c r="F34" s="27"/>
      <c r="G34" s="27"/>
      <c r="H34" s="27"/>
      <c r="I34" s="27"/>
      <c r="J34" s="27"/>
      <c r="K34" s="27"/>
    </row>
    <row r="35" spans="1:11" ht="38.25" x14ac:dyDescent="0.25">
      <c r="A35" s="10">
        <v>5021</v>
      </c>
      <c r="B35" s="11">
        <v>714500</v>
      </c>
      <c r="C35" s="12" t="s">
        <v>42</v>
      </c>
      <c r="D35" s="12"/>
      <c r="E35" s="27"/>
      <c r="F35" s="27"/>
      <c r="G35" s="27"/>
      <c r="H35" s="27"/>
      <c r="I35" s="27"/>
      <c r="J35" s="27"/>
      <c r="K35" s="27"/>
    </row>
    <row r="36" spans="1:11" x14ac:dyDescent="0.25">
      <c r="A36" s="10">
        <v>5022</v>
      </c>
      <c r="B36" s="11">
        <v>714600</v>
      </c>
      <c r="C36" s="12" t="s">
        <v>43</v>
      </c>
      <c r="D36" s="12"/>
      <c r="E36" s="27"/>
      <c r="F36" s="27"/>
      <c r="G36" s="27"/>
      <c r="H36" s="27"/>
      <c r="I36" s="27"/>
      <c r="J36" s="27"/>
      <c r="K36" s="27"/>
    </row>
    <row r="37" spans="1:11" ht="25.5" x14ac:dyDescent="0.25">
      <c r="A37" s="9">
        <v>5023</v>
      </c>
      <c r="B37" s="7">
        <v>715000</v>
      </c>
      <c r="C37" s="8" t="s">
        <v>44</v>
      </c>
      <c r="D37" s="8"/>
      <c r="E37" s="27"/>
      <c r="F37" s="27"/>
      <c r="G37" s="27"/>
      <c r="H37" s="27"/>
      <c r="I37" s="27"/>
      <c r="J37" s="27"/>
      <c r="K37" s="27"/>
    </row>
    <row r="38" spans="1:11" x14ac:dyDescent="0.25">
      <c r="A38" s="10">
        <v>5024</v>
      </c>
      <c r="B38" s="11">
        <v>715100</v>
      </c>
      <c r="C38" s="12" t="s">
        <v>45</v>
      </c>
      <c r="D38" s="12"/>
      <c r="E38" s="27"/>
      <c r="F38" s="27"/>
      <c r="G38" s="27"/>
      <c r="H38" s="27"/>
      <c r="I38" s="27"/>
      <c r="J38" s="27"/>
      <c r="K38" s="27"/>
    </row>
    <row r="39" spans="1:11" x14ac:dyDescent="0.25">
      <c r="A39" s="10">
        <v>5025</v>
      </c>
      <c r="B39" s="11">
        <v>715200</v>
      </c>
      <c r="C39" s="12" t="s">
        <v>46</v>
      </c>
      <c r="D39" s="12"/>
      <c r="E39" s="27"/>
      <c r="F39" s="27"/>
      <c r="G39" s="27"/>
      <c r="H39" s="27"/>
      <c r="I39" s="27"/>
      <c r="J39" s="27"/>
      <c r="K39" s="27"/>
    </row>
    <row r="40" spans="1:11" x14ac:dyDescent="0.25">
      <c r="A40" s="10">
        <v>5026</v>
      </c>
      <c r="B40" s="11">
        <v>715300</v>
      </c>
      <c r="C40" s="12" t="s">
        <v>47</v>
      </c>
      <c r="D40" s="12"/>
      <c r="E40" s="27"/>
      <c r="F40" s="27"/>
      <c r="G40" s="27"/>
      <c r="H40" s="27"/>
      <c r="I40" s="27"/>
      <c r="J40" s="27"/>
      <c r="K40" s="27"/>
    </row>
    <row r="41" spans="1:11" ht="25.5" x14ac:dyDescent="0.25">
      <c r="A41" s="10">
        <v>5027</v>
      </c>
      <c r="B41" s="11">
        <v>715400</v>
      </c>
      <c r="C41" s="12" t="s">
        <v>48</v>
      </c>
      <c r="D41" s="12"/>
      <c r="E41" s="27"/>
      <c r="F41" s="27"/>
      <c r="G41" s="27"/>
      <c r="H41" s="27"/>
      <c r="I41" s="27"/>
      <c r="J41" s="27"/>
      <c r="K41" s="27"/>
    </row>
    <row r="42" spans="1:11" x14ac:dyDescent="0.25">
      <c r="A42" s="10">
        <v>5028</v>
      </c>
      <c r="B42" s="11">
        <v>715500</v>
      </c>
      <c r="C42" s="12" t="s">
        <v>49</v>
      </c>
      <c r="D42" s="12"/>
      <c r="E42" s="27"/>
      <c r="F42" s="27"/>
      <c r="G42" s="27"/>
      <c r="H42" s="27"/>
      <c r="I42" s="27"/>
      <c r="J42" s="27"/>
      <c r="K42" s="27"/>
    </row>
    <row r="43" spans="1:11" ht="25.5" x14ac:dyDescent="0.25">
      <c r="A43" s="10">
        <v>5029</v>
      </c>
      <c r="B43" s="11">
        <v>715600</v>
      </c>
      <c r="C43" s="12" t="s">
        <v>50</v>
      </c>
      <c r="D43" s="12"/>
      <c r="E43" s="27"/>
      <c r="F43" s="27"/>
      <c r="G43" s="27"/>
      <c r="H43" s="27"/>
      <c r="I43" s="27"/>
      <c r="J43" s="27"/>
      <c r="K43" s="27"/>
    </row>
    <row r="44" spans="1:11" x14ac:dyDescent="0.25">
      <c r="A44" s="9">
        <v>5030</v>
      </c>
      <c r="B44" s="7">
        <v>716000</v>
      </c>
      <c r="C44" s="8" t="s">
        <v>51</v>
      </c>
      <c r="D44" s="8"/>
      <c r="E44" s="27"/>
      <c r="F44" s="27"/>
      <c r="G44" s="27"/>
      <c r="H44" s="27"/>
      <c r="I44" s="27"/>
      <c r="J44" s="27"/>
      <c r="K44" s="27"/>
    </row>
    <row r="45" spans="1:11" ht="25.5" x14ac:dyDescent="0.25">
      <c r="A45" s="10">
        <v>5031</v>
      </c>
      <c r="B45" s="11">
        <v>716100</v>
      </c>
      <c r="C45" s="12" t="s">
        <v>52</v>
      </c>
      <c r="D45" s="12"/>
      <c r="E45" s="27"/>
      <c r="F45" s="27"/>
      <c r="G45" s="27"/>
      <c r="H45" s="27"/>
      <c r="I45" s="27"/>
      <c r="J45" s="27"/>
      <c r="K45" s="27"/>
    </row>
    <row r="46" spans="1:11" ht="25.5" x14ac:dyDescent="0.25">
      <c r="A46" s="10">
        <v>5032</v>
      </c>
      <c r="B46" s="11">
        <v>716200</v>
      </c>
      <c r="C46" s="12" t="s">
        <v>53</v>
      </c>
      <c r="D46" s="12"/>
      <c r="E46" s="27"/>
      <c r="F46" s="27"/>
      <c r="G46" s="27"/>
      <c r="H46" s="27"/>
      <c r="I46" s="27"/>
      <c r="J46" s="27"/>
      <c r="K46" s="27"/>
    </row>
    <row r="47" spans="1:11" x14ac:dyDescent="0.25">
      <c r="A47" s="9">
        <v>5033</v>
      </c>
      <c r="B47" s="7">
        <v>717000</v>
      </c>
      <c r="C47" s="8" t="s">
        <v>54</v>
      </c>
      <c r="D47" s="31"/>
      <c r="E47" s="28"/>
      <c r="F47" s="28"/>
      <c r="G47" s="28"/>
      <c r="H47" s="28"/>
      <c r="I47" s="28"/>
      <c r="J47" s="28"/>
      <c r="K47" s="28"/>
    </row>
    <row r="48" spans="1:11" hidden="1" x14ac:dyDescent="0.25">
      <c r="A48" s="119" t="s">
        <v>3</v>
      </c>
      <c r="B48" s="120" t="s">
        <v>4</v>
      </c>
      <c r="C48" s="121" t="s">
        <v>5</v>
      </c>
      <c r="D48" s="130" t="s">
        <v>459</v>
      </c>
      <c r="E48" s="115" t="s">
        <v>6</v>
      </c>
      <c r="F48" s="116"/>
      <c r="G48" s="116"/>
      <c r="H48" s="116"/>
      <c r="I48" s="116"/>
      <c r="J48" s="116"/>
      <c r="K48" s="125"/>
    </row>
    <row r="49" spans="1:11" hidden="1" x14ac:dyDescent="0.25">
      <c r="A49" s="119"/>
      <c r="B49" s="120"/>
      <c r="C49" s="121"/>
      <c r="D49" s="131"/>
      <c r="E49" s="118" t="s">
        <v>7</v>
      </c>
      <c r="F49" s="115" t="s">
        <v>8</v>
      </c>
      <c r="G49" s="116"/>
      <c r="H49" s="116"/>
      <c r="I49" s="117"/>
      <c r="J49" s="111" t="s">
        <v>9</v>
      </c>
      <c r="K49" s="126" t="s">
        <v>10</v>
      </c>
    </row>
    <row r="50" spans="1:11" ht="66.75" hidden="1" customHeight="1" x14ac:dyDescent="0.25">
      <c r="A50" s="119"/>
      <c r="B50" s="120"/>
      <c r="C50" s="121"/>
      <c r="D50" s="132"/>
      <c r="E50" s="118"/>
      <c r="F50" s="2" t="s">
        <v>11</v>
      </c>
      <c r="G50" s="3" t="s">
        <v>12</v>
      </c>
      <c r="H50" s="2" t="s">
        <v>13</v>
      </c>
      <c r="I50" s="2" t="s">
        <v>14</v>
      </c>
      <c r="J50" s="111"/>
      <c r="K50" s="126"/>
    </row>
    <row r="51" spans="1:11" hidden="1" x14ac:dyDescent="0.25">
      <c r="A51" s="13" t="s">
        <v>24</v>
      </c>
      <c r="B51" s="14" t="s">
        <v>25</v>
      </c>
      <c r="C51" s="14" t="s">
        <v>26</v>
      </c>
      <c r="D51" s="14">
        <v>4</v>
      </c>
      <c r="E51" s="14">
        <v>5</v>
      </c>
      <c r="F51" s="14">
        <v>6</v>
      </c>
      <c r="G51" s="14">
        <v>7</v>
      </c>
      <c r="H51" s="14">
        <v>8</v>
      </c>
      <c r="I51" s="14">
        <v>9</v>
      </c>
      <c r="J51" s="14">
        <v>10</v>
      </c>
      <c r="K51" s="14" t="s">
        <v>460</v>
      </c>
    </row>
    <row r="52" spans="1:11" x14ac:dyDescent="0.25">
      <c r="A52" s="10">
        <v>5034</v>
      </c>
      <c r="B52" s="11">
        <v>717100</v>
      </c>
      <c r="C52" s="12" t="s">
        <v>55</v>
      </c>
      <c r="D52" s="12"/>
      <c r="E52" s="27"/>
      <c r="F52" s="27"/>
      <c r="G52" s="27"/>
      <c r="H52" s="27"/>
      <c r="I52" s="27"/>
      <c r="J52" s="27"/>
      <c r="K52" s="27"/>
    </row>
    <row r="53" spans="1:11" x14ac:dyDescent="0.25">
      <c r="A53" s="10">
        <v>5035</v>
      </c>
      <c r="B53" s="11">
        <v>717200</v>
      </c>
      <c r="C53" s="12" t="s">
        <v>56</v>
      </c>
      <c r="D53" s="12"/>
      <c r="E53" s="27"/>
      <c r="F53" s="27"/>
      <c r="G53" s="27"/>
      <c r="H53" s="27"/>
      <c r="I53" s="27"/>
      <c r="J53" s="27"/>
      <c r="K53" s="27"/>
    </row>
    <row r="54" spans="1:11" x14ac:dyDescent="0.25">
      <c r="A54" s="10">
        <v>5036</v>
      </c>
      <c r="B54" s="11">
        <v>717300</v>
      </c>
      <c r="C54" s="12" t="s">
        <v>57</v>
      </c>
      <c r="D54" s="12"/>
      <c r="E54" s="27"/>
      <c r="F54" s="27"/>
      <c r="G54" s="27"/>
      <c r="H54" s="27"/>
      <c r="I54" s="27"/>
      <c r="J54" s="27"/>
      <c r="K54" s="27"/>
    </row>
    <row r="55" spans="1:11" ht="25.5" x14ac:dyDescent="0.25">
      <c r="A55" s="10">
        <v>5037</v>
      </c>
      <c r="B55" s="11">
        <v>717400</v>
      </c>
      <c r="C55" s="12" t="s">
        <v>58</v>
      </c>
      <c r="D55" s="12"/>
      <c r="E55" s="27"/>
      <c r="F55" s="27"/>
      <c r="G55" s="27"/>
      <c r="H55" s="27"/>
      <c r="I55" s="27"/>
      <c r="J55" s="27"/>
      <c r="K55" s="27"/>
    </row>
    <row r="56" spans="1:11" x14ac:dyDescent="0.25">
      <c r="A56" s="10">
        <v>5038</v>
      </c>
      <c r="B56" s="11">
        <v>717500</v>
      </c>
      <c r="C56" s="12" t="s">
        <v>59</v>
      </c>
      <c r="D56" s="12"/>
      <c r="E56" s="27"/>
      <c r="F56" s="27"/>
      <c r="G56" s="27"/>
      <c r="H56" s="27"/>
      <c r="I56" s="27"/>
      <c r="J56" s="27"/>
      <c r="K56" s="27"/>
    </row>
    <row r="57" spans="1:11" x14ac:dyDescent="0.25">
      <c r="A57" s="10">
        <v>5039</v>
      </c>
      <c r="B57" s="11">
        <v>717600</v>
      </c>
      <c r="C57" s="12" t="s">
        <v>60</v>
      </c>
      <c r="D57" s="12"/>
      <c r="E57" s="27"/>
      <c r="F57" s="27"/>
      <c r="G57" s="27"/>
      <c r="H57" s="27"/>
      <c r="I57" s="27"/>
      <c r="J57" s="27"/>
      <c r="K57" s="27"/>
    </row>
    <row r="58" spans="1:11" ht="51" x14ac:dyDescent="0.25">
      <c r="A58" s="9">
        <v>5040</v>
      </c>
      <c r="B58" s="7">
        <v>719000</v>
      </c>
      <c r="C58" s="8" t="s">
        <v>61</v>
      </c>
      <c r="D58" s="8"/>
      <c r="E58" s="27"/>
      <c r="F58" s="27"/>
      <c r="G58" s="27"/>
      <c r="H58" s="27"/>
      <c r="I58" s="27"/>
      <c r="J58" s="27"/>
      <c r="K58" s="27"/>
    </row>
    <row r="59" spans="1:11" ht="25.5" x14ac:dyDescent="0.25">
      <c r="A59" s="10">
        <v>5041</v>
      </c>
      <c r="B59" s="11">
        <v>719100</v>
      </c>
      <c r="C59" s="12" t="s">
        <v>62</v>
      </c>
      <c r="D59" s="12"/>
      <c r="E59" s="27"/>
      <c r="F59" s="27"/>
      <c r="G59" s="27"/>
      <c r="H59" s="27"/>
      <c r="I59" s="27"/>
      <c r="J59" s="27"/>
      <c r="K59" s="27"/>
    </row>
    <row r="60" spans="1:11" ht="38.25" x14ac:dyDescent="0.25">
      <c r="A60" s="10">
        <v>5042</v>
      </c>
      <c r="B60" s="11">
        <v>719200</v>
      </c>
      <c r="C60" s="12" t="s">
        <v>63</v>
      </c>
      <c r="D60" s="12"/>
      <c r="E60" s="27"/>
      <c r="F60" s="27"/>
      <c r="G60" s="27"/>
      <c r="H60" s="27"/>
      <c r="I60" s="27"/>
      <c r="J60" s="27"/>
      <c r="K60" s="27"/>
    </row>
    <row r="61" spans="1:11" ht="38.25" x14ac:dyDescent="0.25">
      <c r="A61" s="10">
        <v>5043</v>
      </c>
      <c r="B61" s="11">
        <v>719300</v>
      </c>
      <c r="C61" s="12" t="s">
        <v>64</v>
      </c>
      <c r="D61" s="12"/>
      <c r="E61" s="27"/>
      <c r="F61" s="27"/>
      <c r="G61" s="27"/>
      <c r="H61" s="27"/>
      <c r="I61" s="27"/>
      <c r="J61" s="27"/>
      <c r="K61" s="27"/>
    </row>
    <row r="62" spans="1:11" x14ac:dyDescent="0.25">
      <c r="A62" s="10">
        <v>5044</v>
      </c>
      <c r="B62" s="11">
        <v>719400</v>
      </c>
      <c r="C62" s="12" t="s">
        <v>65</v>
      </c>
      <c r="D62" s="12"/>
      <c r="E62" s="27"/>
      <c r="F62" s="27"/>
      <c r="G62" s="27"/>
      <c r="H62" s="27"/>
      <c r="I62" s="27"/>
      <c r="J62" s="27"/>
      <c r="K62" s="27"/>
    </row>
    <row r="63" spans="1:11" ht="25.5" x14ac:dyDescent="0.25">
      <c r="A63" s="10">
        <v>5045</v>
      </c>
      <c r="B63" s="11">
        <v>719500</v>
      </c>
      <c r="C63" s="12" t="s">
        <v>66</v>
      </c>
      <c r="D63" s="12"/>
      <c r="E63" s="27"/>
      <c r="F63" s="27"/>
      <c r="G63" s="27"/>
      <c r="H63" s="27"/>
      <c r="I63" s="27"/>
      <c r="J63" s="27"/>
      <c r="K63" s="27"/>
    </row>
    <row r="64" spans="1:11" ht="25.5" x14ac:dyDescent="0.25">
      <c r="A64" s="10">
        <v>5046</v>
      </c>
      <c r="B64" s="11">
        <v>719600</v>
      </c>
      <c r="C64" s="12" t="s">
        <v>67</v>
      </c>
      <c r="D64" s="12"/>
      <c r="E64" s="27"/>
      <c r="F64" s="27"/>
      <c r="G64" s="27"/>
      <c r="H64" s="27"/>
      <c r="I64" s="27"/>
      <c r="J64" s="27"/>
      <c r="K64" s="27"/>
    </row>
    <row r="65" spans="1:11" x14ac:dyDescent="0.25">
      <c r="A65" s="9">
        <v>5047</v>
      </c>
      <c r="B65" s="7">
        <v>720000</v>
      </c>
      <c r="C65" s="8" t="s">
        <v>68</v>
      </c>
      <c r="D65" s="8"/>
      <c r="E65" s="27"/>
      <c r="F65" s="27"/>
      <c r="G65" s="27"/>
      <c r="H65" s="27"/>
      <c r="I65" s="27"/>
      <c r="J65" s="27"/>
      <c r="K65" s="27"/>
    </row>
    <row r="66" spans="1:11" ht="25.5" x14ac:dyDescent="0.25">
      <c r="A66" s="9">
        <v>5048</v>
      </c>
      <c r="B66" s="7">
        <v>721000</v>
      </c>
      <c r="C66" s="8" t="s">
        <v>69</v>
      </c>
      <c r="D66" s="8"/>
      <c r="E66" s="27"/>
      <c r="F66" s="27"/>
      <c r="G66" s="27"/>
      <c r="H66" s="27"/>
      <c r="I66" s="27"/>
      <c r="J66" s="27"/>
      <c r="K66" s="27"/>
    </row>
    <row r="67" spans="1:11" ht="25.5" x14ac:dyDescent="0.25">
      <c r="A67" s="10">
        <v>5049</v>
      </c>
      <c r="B67" s="11">
        <v>721100</v>
      </c>
      <c r="C67" s="12" t="s">
        <v>70</v>
      </c>
      <c r="D67" s="12"/>
      <c r="E67" s="27"/>
      <c r="F67" s="27"/>
      <c r="G67" s="27"/>
      <c r="H67" s="27"/>
      <c r="I67" s="27"/>
      <c r="J67" s="27"/>
      <c r="K67" s="27"/>
    </row>
    <row r="68" spans="1:11" ht="25.5" x14ac:dyDescent="0.25">
      <c r="A68" s="10">
        <v>5050</v>
      </c>
      <c r="B68" s="11">
        <v>721200</v>
      </c>
      <c r="C68" s="12" t="s">
        <v>71</v>
      </c>
      <c r="D68" s="12"/>
      <c r="E68" s="27"/>
      <c r="F68" s="27"/>
      <c r="G68" s="27"/>
      <c r="H68" s="27"/>
      <c r="I68" s="27"/>
      <c r="J68" s="27"/>
      <c r="K68" s="27"/>
    </row>
    <row r="69" spans="1:11" ht="38.25" x14ac:dyDescent="0.25">
      <c r="A69" s="10">
        <v>5051</v>
      </c>
      <c r="B69" s="11">
        <v>721300</v>
      </c>
      <c r="C69" s="12" t="s">
        <v>72</v>
      </c>
      <c r="D69" s="12"/>
      <c r="E69" s="27"/>
      <c r="F69" s="27"/>
      <c r="G69" s="27"/>
      <c r="H69" s="27"/>
      <c r="I69" s="27"/>
      <c r="J69" s="27"/>
      <c r="K69" s="27"/>
    </row>
    <row r="70" spans="1:11" ht="25.5" x14ac:dyDescent="0.25">
      <c r="A70" s="10">
        <v>5052</v>
      </c>
      <c r="B70" s="11">
        <v>721400</v>
      </c>
      <c r="C70" s="12" t="s">
        <v>73</v>
      </c>
      <c r="D70" s="12"/>
      <c r="E70" s="27"/>
      <c r="F70" s="27"/>
      <c r="G70" s="27"/>
      <c r="H70" s="27"/>
      <c r="I70" s="27"/>
      <c r="J70" s="27"/>
      <c r="K70" s="27"/>
    </row>
    <row r="71" spans="1:11" ht="25.5" x14ac:dyDescent="0.25">
      <c r="A71" s="9">
        <v>5053</v>
      </c>
      <c r="B71" s="7">
        <v>722000</v>
      </c>
      <c r="C71" s="8" t="s">
        <v>74</v>
      </c>
      <c r="D71" s="8"/>
      <c r="E71" s="27"/>
      <c r="F71" s="27"/>
      <c r="G71" s="27"/>
      <c r="H71" s="27"/>
      <c r="I71" s="27"/>
      <c r="J71" s="27"/>
      <c r="K71" s="27"/>
    </row>
    <row r="72" spans="1:11" ht="25.5" x14ac:dyDescent="0.25">
      <c r="A72" s="10">
        <v>5054</v>
      </c>
      <c r="B72" s="11">
        <v>722100</v>
      </c>
      <c r="C72" s="12" t="s">
        <v>75</v>
      </c>
      <c r="D72" s="12"/>
      <c r="E72" s="27"/>
      <c r="F72" s="27"/>
      <c r="G72" s="27"/>
      <c r="H72" s="27"/>
      <c r="I72" s="27"/>
      <c r="J72" s="27"/>
      <c r="K72" s="27"/>
    </row>
    <row r="73" spans="1:11" ht="25.5" x14ac:dyDescent="0.25">
      <c r="A73" s="10">
        <v>5055</v>
      </c>
      <c r="B73" s="11">
        <v>722200</v>
      </c>
      <c r="C73" s="12" t="s">
        <v>76</v>
      </c>
      <c r="D73" s="12"/>
      <c r="E73" s="27"/>
      <c r="F73" s="27"/>
      <c r="G73" s="27"/>
      <c r="H73" s="27"/>
      <c r="I73" s="27"/>
      <c r="J73" s="27"/>
      <c r="K73" s="27"/>
    </row>
    <row r="74" spans="1:11" x14ac:dyDescent="0.25">
      <c r="A74" s="10">
        <v>5056</v>
      </c>
      <c r="B74" s="11">
        <v>722300</v>
      </c>
      <c r="C74" s="12" t="s">
        <v>77</v>
      </c>
      <c r="D74" s="12"/>
      <c r="E74" s="27"/>
      <c r="F74" s="27"/>
      <c r="G74" s="27"/>
      <c r="H74" s="27"/>
      <c r="I74" s="27"/>
      <c r="J74" s="27"/>
      <c r="K74" s="27"/>
    </row>
    <row r="75" spans="1:11" ht="15" hidden="1" customHeight="1" x14ac:dyDescent="0.25">
      <c r="A75" s="119" t="s">
        <v>3</v>
      </c>
      <c r="B75" s="120" t="s">
        <v>4</v>
      </c>
      <c r="C75" s="121" t="s">
        <v>5</v>
      </c>
      <c r="D75" s="130" t="s">
        <v>459</v>
      </c>
      <c r="E75" s="115" t="s">
        <v>6</v>
      </c>
      <c r="F75" s="116"/>
      <c r="G75" s="116"/>
      <c r="H75" s="116"/>
      <c r="I75" s="116"/>
      <c r="J75" s="116"/>
      <c r="K75" s="125"/>
    </row>
    <row r="76" spans="1:11" ht="15" hidden="1" customHeight="1" x14ac:dyDescent="0.25">
      <c r="A76" s="119"/>
      <c r="B76" s="120"/>
      <c r="C76" s="121"/>
      <c r="D76" s="131"/>
      <c r="E76" s="118" t="s">
        <v>482</v>
      </c>
      <c r="F76" s="115" t="s">
        <v>8</v>
      </c>
      <c r="G76" s="116"/>
      <c r="H76" s="116"/>
      <c r="I76" s="117"/>
      <c r="J76" s="111" t="s">
        <v>9</v>
      </c>
      <c r="K76" s="126" t="s">
        <v>10</v>
      </c>
    </row>
    <row r="77" spans="1:11" ht="64.5" hidden="1" customHeight="1" x14ac:dyDescent="0.25">
      <c r="A77" s="119"/>
      <c r="B77" s="120"/>
      <c r="C77" s="121"/>
      <c r="D77" s="132"/>
      <c r="E77" s="118"/>
      <c r="F77" s="2" t="s">
        <v>11</v>
      </c>
      <c r="G77" s="3" t="s">
        <v>12</v>
      </c>
      <c r="H77" s="2" t="s">
        <v>13</v>
      </c>
      <c r="I77" s="2" t="s">
        <v>14</v>
      </c>
      <c r="J77" s="111"/>
      <c r="K77" s="126"/>
    </row>
    <row r="78" spans="1:11" hidden="1" x14ac:dyDescent="0.25">
      <c r="A78" s="13" t="s">
        <v>24</v>
      </c>
      <c r="B78" s="14" t="s">
        <v>25</v>
      </c>
      <c r="C78" s="14" t="s">
        <v>26</v>
      </c>
      <c r="D78" s="14">
        <v>4</v>
      </c>
      <c r="E78" s="14">
        <v>5</v>
      </c>
      <c r="F78" s="14">
        <v>6</v>
      </c>
      <c r="G78" s="14">
        <v>7</v>
      </c>
      <c r="H78" s="14">
        <v>8</v>
      </c>
      <c r="I78" s="14">
        <v>9</v>
      </c>
      <c r="J78" s="14">
        <v>10</v>
      </c>
      <c r="K78" s="14" t="s">
        <v>460</v>
      </c>
    </row>
    <row r="79" spans="1:11" ht="25.5" x14ac:dyDescent="0.25">
      <c r="A79" s="9">
        <v>5057</v>
      </c>
      <c r="B79" s="7">
        <v>730000</v>
      </c>
      <c r="C79" s="8" t="s">
        <v>78</v>
      </c>
      <c r="D79" s="33">
        <f>D80+D83+D88</f>
        <v>28500000</v>
      </c>
      <c r="E79" s="33">
        <f t="shared" ref="E79:K79" si="2">E80+E83+E88</f>
        <v>24000000</v>
      </c>
      <c r="F79" s="33">
        <f t="shared" si="2"/>
        <v>3500000</v>
      </c>
      <c r="G79" s="33">
        <f t="shared" si="2"/>
        <v>0</v>
      </c>
      <c r="H79" s="33">
        <f t="shared" si="2"/>
        <v>20500000</v>
      </c>
      <c r="I79" s="33">
        <f t="shared" si="2"/>
        <v>0</v>
      </c>
      <c r="J79" s="33">
        <f t="shared" si="2"/>
        <v>0</v>
      </c>
      <c r="K79" s="33">
        <f t="shared" si="2"/>
        <v>0</v>
      </c>
    </row>
    <row r="80" spans="1:11" ht="25.5" x14ac:dyDescent="0.25">
      <c r="A80" s="9">
        <v>5058</v>
      </c>
      <c r="B80" s="7">
        <v>731000</v>
      </c>
      <c r="C80" s="8" t="s">
        <v>79</v>
      </c>
      <c r="D80" s="8"/>
      <c r="E80" s="27"/>
      <c r="F80" s="27"/>
      <c r="G80" s="27"/>
      <c r="H80" s="27"/>
      <c r="I80" s="27"/>
      <c r="J80" s="27"/>
      <c r="K80" s="27"/>
    </row>
    <row r="81" spans="1:11" x14ac:dyDescent="0.25">
      <c r="A81" s="10">
        <v>5059</v>
      </c>
      <c r="B81" s="11">
        <v>731100</v>
      </c>
      <c r="C81" s="12" t="s">
        <v>80</v>
      </c>
      <c r="D81" s="12"/>
      <c r="E81" s="27"/>
      <c r="F81" s="27"/>
      <c r="G81" s="27"/>
      <c r="H81" s="27"/>
      <c r="I81" s="27"/>
      <c r="J81" s="27"/>
      <c r="K81" s="27"/>
    </row>
    <row r="82" spans="1:11" ht="25.5" x14ac:dyDescent="0.25">
      <c r="A82" s="10">
        <v>5060</v>
      </c>
      <c r="B82" s="11">
        <v>731200</v>
      </c>
      <c r="C82" s="12" t="s">
        <v>81</v>
      </c>
      <c r="D82" s="12"/>
      <c r="E82" s="27"/>
      <c r="F82" s="27"/>
      <c r="G82" s="27"/>
      <c r="H82" s="27"/>
      <c r="I82" s="27"/>
      <c r="J82" s="27"/>
      <c r="K82" s="27"/>
    </row>
    <row r="83" spans="1:11" ht="38.25" x14ac:dyDescent="0.25">
      <c r="A83" s="9">
        <v>5061</v>
      </c>
      <c r="B83" s="7">
        <v>732000</v>
      </c>
      <c r="C83" s="8" t="s">
        <v>82</v>
      </c>
      <c r="D83" s="8"/>
      <c r="E83" s="27"/>
      <c r="F83" s="27"/>
      <c r="G83" s="27"/>
      <c r="H83" s="27"/>
      <c r="I83" s="27"/>
      <c r="J83" s="27"/>
      <c r="K83" s="27"/>
    </row>
    <row r="84" spans="1:11" ht="25.5" x14ac:dyDescent="0.25">
      <c r="A84" s="10">
        <v>5062</v>
      </c>
      <c r="B84" s="11">
        <v>732100</v>
      </c>
      <c r="C84" s="12" t="s">
        <v>83</v>
      </c>
      <c r="D84" s="12"/>
      <c r="E84" s="27"/>
      <c r="F84" s="27"/>
      <c r="G84" s="27"/>
      <c r="H84" s="27"/>
      <c r="I84" s="27"/>
      <c r="J84" s="27"/>
      <c r="K84" s="27"/>
    </row>
    <row r="85" spans="1:11" ht="25.5" x14ac:dyDescent="0.25">
      <c r="A85" s="10">
        <v>5063</v>
      </c>
      <c r="B85" s="11">
        <v>732200</v>
      </c>
      <c r="C85" s="12" t="s">
        <v>84</v>
      </c>
      <c r="D85" s="12"/>
      <c r="E85" s="27"/>
      <c r="F85" s="27"/>
      <c r="G85" s="27"/>
      <c r="H85" s="27"/>
      <c r="I85" s="27"/>
      <c r="J85" s="27"/>
      <c r="K85" s="27"/>
    </row>
    <row r="86" spans="1:11" x14ac:dyDescent="0.25">
      <c r="A86" s="10">
        <v>5064</v>
      </c>
      <c r="B86" s="11">
        <v>732300</v>
      </c>
      <c r="C86" s="12" t="s">
        <v>85</v>
      </c>
      <c r="D86" s="12"/>
      <c r="E86" s="27"/>
      <c r="F86" s="27"/>
      <c r="G86" s="27"/>
      <c r="H86" s="27"/>
      <c r="I86" s="27"/>
      <c r="J86" s="27"/>
      <c r="K86" s="27"/>
    </row>
    <row r="87" spans="1:11" x14ac:dyDescent="0.25">
      <c r="A87" s="10">
        <v>5065</v>
      </c>
      <c r="B87" s="11">
        <v>732400</v>
      </c>
      <c r="C87" s="12" t="s">
        <v>86</v>
      </c>
      <c r="D87" s="12"/>
      <c r="E87" s="27"/>
      <c r="F87" s="27"/>
      <c r="G87" s="27"/>
      <c r="H87" s="27"/>
      <c r="I87" s="27"/>
      <c r="J87" s="27"/>
      <c r="K87" s="27"/>
    </row>
    <row r="88" spans="1:11" ht="25.5" x14ac:dyDescent="0.25">
      <c r="A88" s="9">
        <v>5066</v>
      </c>
      <c r="B88" s="7">
        <v>733000</v>
      </c>
      <c r="C88" s="8" t="s">
        <v>87</v>
      </c>
      <c r="D88" s="33">
        <f t="shared" ref="D88:K88" si="3">D89</f>
        <v>28500000</v>
      </c>
      <c r="E88" s="34">
        <f t="shared" si="3"/>
        <v>24000000</v>
      </c>
      <c r="F88" s="34">
        <f t="shared" si="3"/>
        <v>3500000</v>
      </c>
      <c r="G88" s="35">
        <f t="shared" si="3"/>
        <v>0</v>
      </c>
      <c r="H88" s="34">
        <f t="shared" si="3"/>
        <v>20500000</v>
      </c>
      <c r="I88" s="35">
        <f t="shared" si="3"/>
        <v>0</v>
      </c>
      <c r="J88" s="35">
        <f t="shared" si="3"/>
        <v>0</v>
      </c>
      <c r="K88" s="35">
        <f t="shared" si="3"/>
        <v>0</v>
      </c>
    </row>
    <row r="89" spans="1:11" x14ac:dyDescent="0.25">
      <c r="A89" s="10">
        <v>5067</v>
      </c>
      <c r="B89" s="11">
        <v>733100</v>
      </c>
      <c r="C89" s="12" t="s">
        <v>88</v>
      </c>
      <c r="D89" s="32">
        <v>28500000</v>
      </c>
      <c r="E89" s="32">
        <f>F89+G89+H89+I89+J89+K89</f>
        <v>24000000</v>
      </c>
      <c r="F89" s="32">
        <v>3500000</v>
      </c>
      <c r="G89" s="27"/>
      <c r="H89" s="67">
        <v>20500000</v>
      </c>
      <c r="I89" s="27"/>
      <c r="J89" s="27"/>
      <c r="K89" s="27"/>
    </row>
    <row r="90" spans="1:11" ht="25.5" x14ac:dyDescent="0.25">
      <c r="A90" s="10">
        <v>5068</v>
      </c>
      <c r="B90" s="11">
        <v>733200</v>
      </c>
      <c r="C90" s="12" t="s">
        <v>89</v>
      </c>
      <c r="D90" s="12"/>
      <c r="E90" s="27"/>
      <c r="F90" s="27"/>
      <c r="G90" s="27"/>
      <c r="H90" s="27"/>
      <c r="I90" s="27"/>
      <c r="J90" s="27"/>
      <c r="K90" s="27"/>
    </row>
    <row r="91" spans="1:11" ht="25.5" x14ac:dyDescent="0.25">
      <c r="A91" s="9">
        <v>5069</v>
      </c>
      <c r="B91" s="7">
        <v>740000</v>
      </c>
      <c r="C91" s="8" t="s">
        <v>90</v>
      </c>
      <c r="D91" s="33">
        <f>D92+D99+D119+D130+D133</f>
        <v>21004000</v>
      </c>
      <c r="E91" s="33">
        <f t="shared" ref="E91:K91" si="4">E92+E99+E119+E130+E133</f>
        <v>20869000</v>
      </c>
      <c r="F91" s="33">
        <f t="shared" si="4"/>
        <v>0</v>
      </c>
      <c r="G91" s="33">
        <f t="shared" si="4"/>
        <v>0</v>
      </c>
      <c r="H91" s="33">
        <f t="shared" si="4"/>
        <v>0</v>
      </c>
      <c r="I91" s="33">
        <f t="shared" si="4"/>
        <v>200000</v>
      </c>
      <c r="J91" s="33">
        <f t="shared" si="4"/>
        <v>0</v>
      </c>
      <c r="K91" s="33">
        <f t="shared" si="4"/>
        <v>20669000</v>
      </c>
    </row>
    <row r="92" spans="1:11" ht="25.5" x14ac:dyDescent="0.25">
      <c r="A92" s="9">
        <v>5070</v>
      </c>
      <c r="B92" s="7">
        <v>741000</v>
      </c>
      <c r="C92" s="8" t="s">
        <v>91</v>
      </c>
      <c r="D92" s="33">
        <f>SUM(D93:D98)</f>
        <v>400000</v>
      </c>
      <c r="E92" s="33">
        <f t="shared" ref="E92:K92" si="5">SUM(E93:E98)</f>
        <v>400000</v>
      </c>
      <c r="F92" s="33">
        <f t="shared" si="5"/>
        <v>0</v>
      </c>
      <c r="G92" s="33">
        <f t="shared" si="5"/>
        <v>0</v>
      </c>
      <c r="H92" s="33">
        <f t="shared" si="5"/>
        <v>0</v>
      </c>
      <c r="I92" s="33">
        <f t="shared" si="5"/>
        <v>200000</v>
      </c>
      <c r="J92" s="33">
        <f t="shared" si="5"/>
        <v>0</v>
      </c>
      <c r="K92" s="33">
        <f t="shared" si="5"/>
        <v>200000</v>
      </c>
    </row>
    <row r="93" spans="1:11" x14ac:dyDescent="0.25">
      <c r="A93" s="10">
        <v>5071</v>
      </c>
      <c r="B93" s="11">
        <v>741100</v>
      </c>
      <c r="C93" s="12" t="s">
        <v>92</v>
      </c>
      <c r="D93" s="12"/>
      <c r="E93" s="27"/>
      <c r="F93" s="27"/>
      <c r="G93" s="27"/>
      <c r="H93" s="27"/>
      <c r="I93" s="27"/>
      <c r="J93" s="27"/>
      <c r="K93" s="27"/>
    </row>
    <row r="94" spans="1:11" x14ac:dyDescent="0.25">
      <c r="A94" s="10">
        <v>5072</v>
      </c>
      <c r="B94" s="11">
        <v>741200</v>
      </c>
      <c r="C94" s="12" t="s">
        <v>93</v>
      </c>
      <c r="D94" s="12"/>
      <c r="E94" s="27"/>
      <c r="F94" s="27"/>
      <c r="G94" s="27"/>
      <c r="H94" s="27"/>
      <c r="I94" s="27"/>
      <c r="J94" s="27"/>
      <c r="K94" s="27"/>
    </row>
    <row r="95" spans="1:11" x14ac:dyDescent="0.25">
      <c r="A95" s="10">
        <v>5073</v>
      </c>
      <c r="B95" s="11">
        <v>741300</v>
      </c>
      <c r="C95" s="12" t="s">
        <v>94</v>
      </c>
      <c r="D95" s="12"/>
      <c r="E95" s="27"/>
      <c r="F95" s="27"/>
      <c r="G95" s="27"/>
      <c r="H95" s="27"/>
      <c r="I95" s="27"/>
      <c r="J95" s="27"/>
      <c r="K95" s="27"/>
    </row>
    <row r="96" spans="1:11" ht="25.5" x14ac:dyDescent="0.25">
      <c r="A96" s="10">
        <v>5074</v>
      </c>
      <c r="B96" s="11">
        <v>741400</v>
      </c>
      <c r="C96" s="12" t="s">
        <v>95</v>
      </c>
      <c r="D96" s="32">
        <v>400000</v>
      </c>
      <c r="E96" s="32">
        <f>F96+G96+H96+I96+J96+K96</f>
        <v>400000</v>
      </c>
      <c r="F96" s="27"/>
      <c r="G96" s="27"/>
      <c r="H96" s="27"/>
      <c r="I96" s="32">
        <v>200000</v>
      </c>
      <c r="J96" s="32"/>
      <c r="K96" s="32">
        <v>200000</v>
      </c>
    </row>
    <row r="97" spans="1:11" x14ac:dyDescent="0.25">
      <c r="A97" s="10">
        <v>5075</v>
      </c>
      <c r="B97" s="11">
        <v>741500</v>
      </c>
      <c r="C97" s="12" t="s">
        <v>96</v>
      </c>
      <c r="D97" s="12"/>
      <c r="E97" s="27"/>
      <c r="F97" s="27"/>
      <c r="G97" s="27"/>
      <c r="H97" s="27"/>
      <c r="I97" s="27"/>
      <c r="J97" s="27"/>
      <c r="K97" s="27"/>
    </row>
    <row r="98" spans="1:11" ht="25.5" x14ac:dyDescent="0.25">
      <c r="A98" s="10">
        <v>5076</v>
      </c>
      <c r="B98" s="11">
        <v>741600</v>
      </c>
      <c r="C98" s="12" t="s">
        <v>97</v>
      </c>
      <c r="D98" s="12"/>
      <c r="E98" s="27"/>
      <c r="F98" s="27"/>
      <c r="G98" s="27"/>
      <c r="H98" s="27"/>
      <c r="I98" s="27"/>
      <c r="J98" s="27"/>
      <c r="K98" s="27"/>
    </row>
    <row r="99" spans="1:11" ht="25.5" x14ac:dyDescent="0.25">
      <c r="A99" s="9">
        <v>5077</v>
      </c>
      <c r="B99" s="7">
        <v>742000</v>
      </c>
      <c r="C99" s="8" t="s">
        <v>98</v>
      </c>
      <c r="D99" s="33">
        <f>D100</f>
        <v>20604000</v>
      </c>
      <c r="E99" s="33">
        <f t="shared" ref="E99:J99" si="6">E100</f>
        <v>20469000</v>
      </c>
      <c r="F99" s="33">
        <f t="shared" si="6"/>
        <v>0</v>
      </c>
      <c r="G99" s="33">
        <f t="shared" si="6"/>
        <v>0</v>
      </c>
      <c r="H99" s="33">
        <f t="shared" si="6"/>
        <v>0</v>
      </c>
      <c r="I99" s="33">
        <f t="shared" si="6"/>
        <v>0</v>
      </c>
      <c r="J99" s="33">
        <f t="shared" si="6"/>
        <v>0</v>
      </c>
      <c r="K99" s="33">
        <f>K100</f>
        <v>20469000</v>
      </c>
    </row>
    <row r="100" spans="1:11" ht="25.5" x14ac:dyDescent="0.25">
      <c r="A100" s="10">
        <v>5078</v>
      </c>
      <c r="B100" s="11">
        <v>742100</v>
      </c>
      <c r="C100" s="12" t="s">
        <v>99</v>
      </c>
      <c r="D100" s="32">
        <f>D101+D102+D103+D104+D105+D106+D107+D108+D109+D110+D111+D112+D113+D114+D115</f>
        <v>20604000</v>
      </c>
      <c r="E100" s="32">
        <f>F100+G100+H100+I100+J100+K100</f>
        <v>20469000</v>
      </c>
      <c r="F100" s="27"/>
      <c r="G100" s="27"/>
      <c r="H100" s="27"/>
      <c r="I100" s="27"/>
      <c r="J100" s="27"/>
      <c r="K100" s="32">
        <f>SUM(K101:K115)</f>
        <v>20469000</v>
      </c>
    </row>
    <row r="101" spans="1:11" x14ac:dyDescent="0.25">
      <c r="A101" s="10"/>
      <c r="B101" s="11">
        <v>7421423</v>
      </c>
      <c r="C101" s="12" t="s">
        <v>462</v>
      </c>
      <c r="D101" s="32">
        <v>300000</v>
      </c>
      <c r="E101" s="32">
        <f t="shared" ref="E101:E115" si="7">F101+G101+H101+I101+J101+K101</f>
        <v>300000</v>
      </c>
      <c r="F101" s="27"/>
      <c r="G101" s="27"/>
      <c r="H101" s="27"/>
      <c r="I101" s="27"/>
      <c r="J101" s="27"/>
      <c r="K101" s="32">
        <v>300000</v>
      </c>
    </row>
    <row r="102" spans="1:11" x14ac:dyDescent="0.25">
      <c r="A102" s="10"/>
      <c r="B102" s="11">
        <v>7423211</v>
      </c>
      <c r="C102" s="12" t="s">
        <v>463</v>
      </c>
      <c r="D102" s="32">
        <v>350000</v>
      </c>
      <c r="E102" s="32">
        <f t="shared" si="7"/>
        <v>350000</v>
      </c>
      <c r="F102" s="27"/>
      <c r="G102" s="27"/>
      <c r="H102" s="27"/>
      <c r="I102" s="27"/>
      <c r="J102" s="27"/>
      <c r="K102" s="32">
        <v>350000</v>
      </c>
    </row>
    <row r="103" spans="1:11" x14ac:dyDescent="0.25">
      <c r="A103" s="10"/>
      <c r="B103" s="11">
        <v>74232110</v>
      </c>
      <c r="C103" s="12" t="s">
        <v>464</v>
      </c>
      <c r="D103" s="32">
        <v>6410000</v>
      </c>
      <c r="E103" s="32">
        <f t="shared" si="7"/>
        <v>6275000</v>
      </c>
      <c r="F103" s="27"/>
      <c r="G103" s="27"/>
      <c r="H103" s="27"/>
      <c r="I103" s="27"/>
      <c r="J103" s="27"/>
      <c r="K103" s="32">
        <v>6275000</v>
      </c>
    </row>
    <row r="104" spans="1:11" x14ac:dyDescent="0.25">
      <c r="A104" s="10"/>
      <c r="B104" s="11">
        <v>74232111</v>
      </c>
      <c r="C104" s="12" t="s">
        <v>465</v>
      </c>
      <c r="D104" s="32">
        <v>959000</v>
      </c>
      <c r="E104" s="32">
        <f t="shared" si="7"/>
        <v>959000</v>
      </c>
      <c r="F104" s="27"/>
      <c r="G104" s="27"/>
      <c r="H104" s="27"/>
      <c r="I104" s="27"/>
      <c r="J104" s="27"/>
      <c r="K104" s="32">
        <v>959000</v>
      </c>
    </row>
    <row r="105" spans="1:11" x14ac:dyDescent="0.25">
      <c r="A105" s="10"/>
      <c r="B105" s="11">
        <v>74232112</v>
      </c>
      <c r="C105" s="12" t="s">
        <v>466</v>
      </c>
      <c r="D105" s="32">
        <v>250000</v>
      </c>
      <c r="E105" s="32">
        <f t="shared" si="7"/>
        <v>250000</v>
      </c>
      <c r="F105" s="27"/>
      <c r="G105" s="27"/>
      <c r="H105" s="27"/>
      <c r="I105" s="27"/>
      <c r="J105" s="27"/>
      <c r="K105" s="32">
        <v>250000</v>
      </c>
    </row>
    <row r="106" spans="1:11" ht="25.5" x14ac:dyDescent="0.25">
      <c r="A106" s="10"/>
      <c r="B106" s="11">
        <v>74232113</v>
      </c>
      <c r="C106" s="12" t="s">
        <v>467</v>
      </c>
      <c r="D106" s="32">
        <v>150000</v>
      </c>
      <c r="E106" s="32">
        <f t="shared" si="7"/>
        <v>150000</v>
      </c>
      <c r="F106" s="27"/>
      <c r="G106" s="27"/>
      <c r="H106" s="27"/>
      <c r="I106" s="27"/>
      <c r="J106" s="27"/>
      <c r="K106" s="32">
        <v>150000</v>
      </c>
    </row>
    <row r="107" spans="1:11" x14ac:dyDescent="0.25">
      <c r="A107" s="10"/>
      <c r="B107" s="11">
        <v>74232115</v>
      </c>
      <c r="C107" s="12" t="s">
        <v>468</v>
      </c>
      <c r="D107" s="32">
        <v>5000</v>
      </c>
      <c r="E107" s="32">
        <f t="shared" si="7"/>
        <v>5000</v>
      </c>
      <c r="F107" s="27"/>
      <c r="G107" s="27"/>
      <c r="H107" s="27"/>
      <c r="I107" s="27"/>
      <c r="J107" s="27"/>
      <c r="K107" s="32">
        <v>5000</v>
      </c>
    </row>
    <row r="108" spans="1:11" x14ac:dyDescent="0.25">
      <c r="A108" s="10"/>
      <c r="B108" s="11">
        <v>74232118</v>
      </c>
      <c r="C108" s="12" t="s">
        <v>469</v>
      </c>
      <c r="D108" s="32"/>
      <c r="E108" s="32">
        <f t="shared" si="7"/>
        <v>0</v>
      </c>
      <c r="F108" s="27"/>
      <c r="G108" s="27"/>
      <c r="H108" s="27"/>
      <c r="I108" s="27"/>
      <c r="J108" s="27"/>
      <c r="K108" s="32"/>
    </row>
    <row r="109" spans="1:11" x14ac:dyDescent="0.25">
      <c r="A109" s="10"/>
      <c r="B109" s="11">
        <v>74232119</v>
      </c>
      <c r="C109" s="12" t="s">
        <v>470</v>
      </c>
      <c r="D109" s="32"/>
      <c r="E109" s="32">
        <f t="shared" si="7"/>
        <v>0</v>
      </c>
      <c r="F109" s="27"/>
      <c r="G109" s="27"/>
      <c r="H109" s="27"/>
      <c r="I109" s="27"/>
      <c r="J109" s="27"/>
      <c r="K109" s="32"/>
    </row>
    <row r="110" spans="1:11" x14ac:dyDescent="0.25">
      <c r="A110" s="10"/>
      <c r="B110" s="11">
        <v>7423212</v>
      </c>
      <c r="C110" s="12" t="s">
        <v>471</v>
      </c>
      <c r="D110" s="32">
        <v>200000</v>
      </c>
      <c r="E110" s="32">
        <f t="shared" si="7"/>
        <v>200000</v>
      </c>
      <c r="F110" s="27"/>
      <c r="G110" s="27"/>
      <c r="H110" s="27"/>
      <c r="I110" s="27"/>
      <c r="J110" s="27"/>
      <c r="K110" s="32">
        <v>200000</v>
      </c>
    </row>
    <row r="111" spans="1:11" ht="25.5" x14ac:dyDescent="0.25">
      <c r="A111" s="10"/>
      <c r="B111" s="11">
        <v>7423213</v>
      </c>
      <c r="C111" s="12" t="s">
        <v>472</v>
      </c>
      <c r="D111" s="32">
        <v>200000</v>
      </c>
      <c r="E111" s="32">
        <f t="shared" si="7"/>
        <v>200000</v>
      </c>
      <c r="F111" s="27"/>
      <c r="G111" s="27"/>
      <c r="H111" s="27"/>
      <c r="I111" s="27"/>
      <c r="J111" s="27"/>
      <c r="K111" s="32">
        <v>200000</v>
      </c>
    </row>
    <row r="112" spans="1:11" ht="25.5" x14ac:dyDescent="0.25">
      <c r="A112" s="10"/>
      <c r="B112" s="11">
        <v>7423215</v>
      </c>
      <c r="C112" s="12" t="s">
        <v>473</v>
      </c>
      <c r="D112" s="32">
        <v>5000000</v>
      </c>
      <c r="E112" s="32">
        <f t="shared" si="7"/>
        <v>5000000</v>
      </c>
      <c r="F112" s="27"/>
      <c r="G112" s="27"/>
      <c r="H112" s="27"/>
      <c r="I112" s="27"/>
      <c r="J112" s="27"/>
      <c r="K112" s="32">
        <v>5000000</v>
      </c>
    </row>
    <row r="113" spans="1:11" x14ac:dyDescent="0.25">
      <c r="A113" s="10"/>
      <c r="B113" s="11">
        <v>7423216</v>
      </c>
      <c r="C113" s="12" t="s">
        <v>474</v>
      </c>
      <c r="D113" s="32">
        <v>1000000</v>
      </c>
      <c r="E113" s="32">
        <f t="shared" si="7"/>
        <v>1000000</v>
      </c>
      <c r="F113" s="27"/>
      <c r="G113" s="27"/>
      <c r="H113" s="27"/>
      <c r="I113" s="27"/>
      <c r="J113" s="27"/>
      <c r="K113" s="32">
        <v>1000000</v>
      </c>
    </row>
    <row r="114" spans="1:11" x14ac:dyDescent="0.25">
      <c r="A114" s="10"/>
      <c r="B114" s="11">
        <v>7423217</v>
      </c>
      <c r="C114" s="12" t="s">
        <v>475</v>
      </c>
      <c r="D114" s="32">
        <v>5000000</v>
      </c>
      <c r="E114" s="32">
        <f t="shared" si="7"/>
        <v>5000000</v>
      </c>
      <c r="F114" s="27"/>
      <c r="G114" s="27"/>
      <c r="H114" s="27"/>
      <c r="I114" s="27"/>
      <c r="J114" s="27"/>
      <c r="K114" s="32">
        <v>5000000</v>
      </c>
    </row>
    <row r="115" spans="1:11" x14ac:dyDescent="0.25">
      <c r="A115" s="10"/>
      <c r="B115" s="11">
        <v>7423218</v>
      </c>
      <c r="C115" s="12" t="s">
        <v>476</v>
      </c>
      <c r="D115" s="32">
        <v>780000</v>
      </c>
      <c r="E115" s="32">
        <f t="shared" si="7"/>
        <v>780000</v>
      </c>
      <c r="F115" s="27"/>
      <c r="G115" s="27"/>
      <c r="H115" s="27"/>
      <c r="I115" s="27"/>
      <c r="J115" s="27"/>
      <c r="K115" s="32">
        <v>780000</v>
      </c>
    </row>
    <row r="116" spans="1:11" x14ac:dyDescent="0.25">
      <c r="A116" s="10">
        <v>5079</v>
      </c>
      <c r="B116" s="11">
        <v>742200</v>
      </c>
      <c r="C116" s="12" t="s">
        <v>100</v>
      </c>
      <c r="D116" s="12"/>
      <c r="E116" s="27"/>
      <c r="F116" s="27"/>
      <c r="G116" s="27"/>
      <c r="H116" s="27"/>
      <c r="I116" s="27"/>
      <c r="J116" s="27"/>
      <c r="K116" s="27"/>
    </row>
    <row r="117" spans="1:11" ht="25.5" x14ac:dyDescent="0.25">
      <c r="A117" s="10">
        <v>5080</v>
      </c>
      <c r="B117" s="11">
        <v>742300</v>
      </c>
      <c r="C117" s="12" t="s">
        <v>101</v>
      </c>
      <c r="D117" s="12"/>
      <c r="E117" s="27"/>
      <c r="F117" s="27"/>
      <c r="G117" s="27"/>
      <c r="H117" s="27"/>
      <c r="I117" s="27"/>
      <c r="J117" s="27"/>
      <c r="K117" s="27"/>
    </row>
    <row r="118" spans="1:11" x14ac:dyDescent="0.25">
      <c r="A118" s="10">
        <v>5081</v>
      </c>
      <c r="B118" s="11">
        <v>742400</v>
      </c>
      <c r="C118" s="12" t="s">
        <v>102</v>
      </c>
      <c r="D118" s="12"/>
      <c r="E118" s="27"/>
      <c r="F118" s="27"/>
      <c r="G118" s="27"/>
      <c r="H118" s="27"/>
      <c r="I118" s="27"/>
      <c r="J118" s="27"/>
      <c r="K118" s="27"/>
    </row>
    <row r="119" spans="1:11" ht="25.5" x14ac:dyDescent="0.25">
      <c r="A119" s="9">
        <v>5082</v>
      </c>
      <c r="B119" s="7">
        <v>743000</v>
      </c>
      <c r="C119" s="8" t="s">
        <v>103</v>
      </c>
      <c r="D119" s="8"/>
      <c r="E119" s="27"/>
      <c r="F119" s="27"/>
      <c r="G119" s="27"/>
      <c r="H119" s="27"/>
      <c r="I119" s="27"/>
      <c r="J119" s="27"/>
      <c r="K119" s="27"/>
    </row>
    <row r="120" spans="1:11" ht="15" hidden="1" customHeight="1" x14ac:dyDescent="0.25">
      <c r="A120" s="119" t="s">
        <v>3</v>
      </c>
      <c r="B120" s="120" t="s">
        <v>4</v>
      </c>
      <c r="C120" s="121" t="s">
        <v>5</v>
      </c>
      <c r="D120" s="130" t="s">
        <v>459</v>
      </c>
      <c r="E120" s="115" t="s">
        <v>6</v>
      </c>
      <c r="F120" s="116"/>
      <c r="G120" s="116"/>
      <c r="H120" s="116"/>
      <c r="I120" s="116"/>
      <c r="J120" s="116"/>
      <c r="K120" s="125"/>
    </row>
    <row r="121" spans="1:11" ht="15" hidden="1" customHeight="1" x14ac:dyDescent="0.25">
      <c r="A121" s="119"/>
      <c r="B121" s="120"/>
      <c r="C121" s="121"/>
      <c r="D121" s="131"/>
      <c r="E121" s="118" t="s">
        <v>7</v>
      </c>
      <c r="F121" s="115" t="s">
        <v>8</v>
      </c>
      <c r="G121" s="116"/>
      <c r="H121" s="116"/>
      <c r="I121" s="117"/>
      <c r="J121" s="111" t="s">
        <v>9</v>
      </c>
      <c r="K121" s="126" t="s">
        <v>10</v>
      </c>
    </row>
    <row r="122" spans="1:11" ht="67.5" hidden="1" customHeight="1" x14ac:dyDescent="0.25">
      <c r="A122" s="119"/>
      <c r="B122" s="120"/>
      <c r="C122" s="121"/>
      <c r="D122" s="132"/>
      <c r="E122" s="118"/>
      <c r="F122" s="2" t="s">
        <v>11</v>
      </c>
      <c r="G122" s="3" t="s">
        <v>12</v>
      </c>
      <c r="H122" s="2" t="s">
        <v>13</v>
      </c>
      <c r="I122" s="2" t="s">
        <v>14</v>
      </c>
      <c r="J122" s="111"/>
      <c r="K122" s="126"/>
    </row>
    <row r="123" spans="1:11" hidden="1" x14ac:dyDescent="0.25">
      <c r="A123" s="13" t="s">
        <v>24</v>
      </c>
      <c r="B123" s="14" t="s">
        <v>25</v>
      </c>
      <c r="C123" s="14" t="s">
        <v>26</v>
      </c>
      <c r="D123" s="14">
        <v>4</v>
      </c>
      <c r="E123" s="14">
        <v>5</v>
      </c>
      <c r="F123" s="14">
        <v>6</v>
      </c>
      <c r="G123" s="14">
        <v>7</v>
      </c>
      <c r="H123" s="14">
        <v>8</v>
      </c>
      <c r="I123" s="14">
        <v>9</v>
      </c>
      <c r="J123" s="14">
        <v>10</v>
      </c>
      <c r="K123" s="14" t="s">
        <v>460</v>
      </c>
    </row>
    <row r="124" spans="1:11" ht="25.5" x14ac:dyDescent="0.25">
      <c r="A124" s="10">
        <v>5083</v>
      </c>
      <c r="B124" s="11">
        <v>743100</v>
      </c>
      <c r="C124" s="12" t="s">
        <v>104</v>
      </c>
      <c r="D124" s="12"/>
      <c r="E124" s="27"/>
      <c r="F124" s="27"/>
      <c r="G124" s="27"/>
      <c r="H124" s="27"/>
      <c r="I124" s="27"/>
      <c r="J124" s="27"/>
      <c r="K124" s="27"/>
    </row>
    <row r="125" spans="1:11" ht="25.5" x14ac:dyDescent="0.25">
      <c r="A125" s="10">
        <v>5084</v>
      </c>
      <c r="B125" s="11">
        <v>743200</v>
      </c>
      <c r="C125" s="12" t="s">
        <v>105</v>
      </c>
      <c r="D125" s="12"/>
      <c r="E125" s="27"/>
      <c r="F125" s="27"/>
      <c r="G125" s="27"/>
      <c r="H125" s="27"/>
      <c r="I125" s="27"/>
      <c r="J125" s="27"/>
      <c r="K125" s="27"/>
    </row>
    <row r="126" spans="1:11" x14ac:dyDescent="0.25">
      <c r="A126" s="10">
        <v>5085</v>
      </c>
      <c r="B126" s="11">
        <v>743300</v>
      </c>
      <c r="C126" s="12" t="s">
        <v>106</v>
      </c>
      <c r="D126" s="12"/>
      <c r="E126" s="27"/>
      <c r="F126" s="27"/>
      <c r="G126" s="27"/>
      <c r="H126" s="27"/>
      <c r="I126" s="27"/>
      <c r="J126" s="27"/>
      <c r="K126" s="27"/>
    </row>
    <row r="127" spans="1:11" x14ac:dyDescent="0.25">
      <c r="A127" s="10">
        <v>5086</v>
      </c>
      <c r="B127" s="11">
        <v>743400</v>
      </c>
      <c r="C127" s="12" t="s">
        <v>107</v>
      </c>
      <c r="D127" s="12"/>
      <c r="E127" s="27"/>
      <c r="F127" s="27"/>
      <c r="G127" s="27"/>
      <c r="H127" s="27"/>
      <c r="I127" s="27"/>
      <c r="J127" s="27"/>
      <c r="K127" s="27"/>
    </row>
    <row r="128" spans="1:11" x14ac:dyDescent="0.25">
      <c r="A128" s="10">
        <v>5087</v>
      </c>
      <c r="B128" s="11">
        <v>743500</v>
      </c>
      <c r="C128" s="12" t="s">
        <v>108</v>
      </c>
      <c r="D128" s="12"/>
      <c r="E128" s="27"/>
      <c r="F128" s="27"/>
      <c r="G128" s="27"/>
      <c r="H128" s="27"/>
      <c r="I128" s="27"/>
      <c r="J128" s="27"/>
      <c r="K128" s="27"/>
    </row>
    <row r="129" spans="1:11" ht="25.5" x14ac:dyDescent="0.25">
      <c r="A129" s="10">
        <v>5088</v>
      </c>
      <c r="B129" s="11">
        <v>743900</v>
      </c>
      <c r="C129" s="12" t="s">
        <v>109</v>
      </c>
      <c r="D129" s="12"/>
      <c r="E129" s="27"/>
      <c r="F129" s="27"/>
      <c r="G129" s="27"/>
      <c r="H129" s="27"/>
      <c r="I129" s="27"/>
      <c r="J129" s="27"/>
      <c r="K129" s="27"/>
    </row>
    <row r="130" spans="1:11" ht="25.5" x14ac:dyDescent="0.25">
      <c r="A130" s="9">
        <v>5089</v>
      </c>
      <c r="B130" s="7">
        <v>744000</v>
      </c>
      <c r="C130" s="8" t="s">
        <v>110</v>
      </c>
      <c r="D130" s="8"/>
      <c r="E130" s="27"/>
      <c r="F130" s="27"/>
      <c r="G130" s="27"/>
      <c r="H130" s="27"/>
      <c r="I130" s="27"/>
      <c r="J130" s="27"/>
      <c r="K130" s="27"/>
    </row>
    <row r="131" spans="1:11" ht="25.5" x14ac:dyDescent="0.25">
      <c r="A131" s="10">
        <v>5090</v>
      </c>
      <c r="B131" s="11">
        <v>744100</v>
      </c>
      <c r="C131" s="12" t="s">
        <v>111</v>
      </c>
      <c r="D131" s="12"/>
      <c r="E131" s="27"/>
      <c r="F131" s="27"/>
      <c r="G131" s="27"/>
      <c r="H131" s="27"/>
      <c r="I131" s="27"/>
      <c r="J131" s="27"/>
      <c r="K131" s="27"/>
    </row>
    <row r="132" spans="1:11" ht="25.5" x14ac:dyDescent="0.25">
      <c r="A132" s="10">
        <v>5091</v>
      </c>
      <c r="B132" s="11">
        <v>744200</v>
      </c>
      <c r="C132" s="12" t="s">
        <v>112</v>
      </c>
      <c r="D132" s="12"/>
      <c r="E132" s="27"/>
      <c r="F132" s="27"/>
      <c r="G132" s="27"/>
      <c r="H132" s="27"/>
      <c r="I132" s="27"/>
      <c r="J132" s="27"/>
      <c r="K132" s="27"/>
    </row>
    <row r="133" spans="1:11" ht="25.5" x14ac:dyDescent="0.25">
      <c r="A133" s="9">
        <v>5092</v>
      </c>
      <c r="B133" s="7">
        <v>745000</v>
      </c>
      <c r="C133" s="8" t="s">
        <v>113</v>
      </c>
      <c r="D133" s="8"/>
      <c r="E133" s="27"/>
      <c r="F133" s="27"/>
      <c r="G133" s="27"/>
      <c r="H133" s="27"/>
      <c r="I133" s="27"/>
      <c r="J133" s="27"/>
      <c r="K133" s="27"/>
    </row>
    <row r="134" spans="1:11" x14ac:dyDescent="0.25">
      <c r="A134" s="10">
        <v>5093</v>
      </c>
      <c r="B134" s="11">
        <v>745100</v>
      </c>
      <c r="C134" s="12" t="s">
        <v>114</v>
      </c>
      <c r="D134" s="12"/>
      <c r="E134" s="27"/>
      <c r="F134" s="27"/>
      <c r="G134" s="27"/>
      <c r="H134" s="27"/>
      <c r="I134" s="27"/>
      <c r="J134" s="27"/>
      <c r="K134" s="27"/>
    </row>
    <row r="135" spans="1:11" ht="25.5" x14ac:dyDescent="0.25">
      <c r="A135" s="9">
        <v>5094</v>
      </c>
      <c r="B135" s="7">
        <v>770000</v>
      </c>
      <c r="C135" s="8" t="s">
        <v>115</v>
      </c>
      <c r="D135" s="8"/>
      <c r="E135" s="27"/>
      <c r="F135" s="27"/>
      <c r="G135" s="27"/>
      <c r="H135" s="27"/>
      <c r="I135" s="27"/>
      <c r="J135" s="27"/>
      <c r="K135" s="27"/>
    </row>
    <row r="136" spans="1:11" ht="25.5" x14ac:dyDescent="0.25">
      <c r="A136" s="9">
        <v>5095</v>
      </c>
      <c r="B136" s="7">
        <v>771000</v>
      </c>
      <c r="C136" s="8" t="s">
        <v>116</v>
      </c>
      <c r="D136" s="8"/>
      <c r="E136" s="27"/>
      <c r="F136" s="27"/>
      <c r="G136" s="27"/>
      <c r="H136" s="27"/>
      <c r="I136" s="27"/>
      <c r="J136" s="27"/>
      <c r="K136" s="27"/>
    </row>
    <row r="137" spans="1:11" ht="25.5" x14ac:dyDescent="0.25">
      <c r="A137" s="10">
        <v>5096</v>
      </c>
      <c r="B137" s="11">
        <v>771100</v>
      </c>
      <c r="C137" s="12" t="s">
        <v>117</v>
      </c>
      <c r="D137" s="43">
        <v>200000</v>
      </c>
      <c r="E137" s="44">
        <f>F137+G137+H137+I137+J137+K137</f>
        <v>200000</v>
      </c>
      <c r="F137" s="27"/>
      <c r="G137" s="27"/>
      <c r="H137" s="27"/>
      <c r="I137" s="44">
        <v>200000</v>
      </c>
      <c r="J137" s="27"/>
      <c r="K137" s="27"/>
    </row>
    <row r="138" spans="1:11" ht="38.25" x14ac:dyDescent="0.25">
      <c r="A138" s="9">
        <v>5097</v>
      </c>
      <c r="B138" s="7">
        <v>772000</v>
      </c>
      <c r="C138" s="8" t="s">
        <v>118</v>
      </c>
      <c r="D138" s="8"/>
      <c r="E138" s="27"/>
      <c r="F138" s="27"/>
      <c r="G138" s="27"/>
      <c r="H138" s="27"/>
      <c r="I138" s="27"/>
      <c r="J138" s="27"/>
      <c r="K138" s="27"/>
    </row>
    <row r="139" spans="1:11" ht="25.5" x14ac:dyDescent="0.25">
      <c r="A139" s="10">
        <v>5098</v>
      </c>
      <c r="B139" s="11">
        <v>772100</v>
      </c>
      <c r="C139" s="12" t="s">
        <v>119</v>
      </c>
      <c r="D139" s="12"/>
      <c r="E139" s="27"/>
      <c r="F139" s="27"/>
      <c r="G139" s="27"/>
      <c r="H139" s="27"/>
      <c r="I139" s="27"/>
      <c r="J139" s="27"/>
      <c r="K139" s="27"/>
    </row>
    <row r="140" spans="1:11" ht="25.5" x14ac:dyDescent="0.25">
      <c r="A140" s="9">
        <v>5099</v>
      </c>
      <c r="B140" s="7">
        <v>780000</v>
      </c>
      <c r="C140" s="8" t="s">
        <v>120</v>
      </c>
      <c r="D140" s="33">
        <f>D141</f>
        <v>547741400</v>
      </c>
      <c r="E140" s="33">
        <f t="shared" ref="E140:K140" si="8">E141</f>
        <v>574674400</v>
      </c>
      <c r="F140" s="33">
        <f t="shared" si="8"/>
        <v>0</v>
      </c>
      <c r="G140" s="33">
        <f t="shared" si="8"/>
        <v>0</v>
      </c>
      <c r="H140" s="33">
        <f t="shared" si="8"/>
        <v>0</v>
      </c>
      <c r="I140" s="33">
        <f t="shared" si="8"/>
        <v>574674400</v>
      </c>
      <c r="J140" s="33">
        <f t="shared" si="8"/>
        <v>0</v>
      </c>
      <c r="K140" s="33">
        <f t="shared" si="8"/>
        <v>0</v>
      </c>
    </row>
    <row r="141" spans="1:11" ht="38.25" x14ac:dyDescent="0.25">
      <c r="A141" s="9">
        <v>5100</v>
      </c>
      <c r="B141" s="7">
        <v>781000</v>
      </c>
      <c r="C141" s="8" t="s">
        <v>121</v>
      </c>
      <c r="D141" s="37">
        <f t="shared" ref="D141:H141" si="9">D142</f>
        <v>547741400</v>
      </c>
      <c r="E141" s="37">
        <f t="shared" si="9"/>
        <v>574674400</v>
      </c>
      <c r="F141" s="37">
        <f t="shared" si="9"/>
        <v>0</v>
      </c>
      <c r="G141" s="37">
        <f t="shared" si="9"/>
        <v>0</v>
      </c>
      <c r="H141" s="37">
        <f t="shared" si="9"/>
        <v>0</v>
      </c>
      <c r="I141" s="37">
        <f>I142</f>
        <v>574674400</v>
      </c>
      <c r="J141" s="37">
        <f t="shared" ref="J141:K141" si="10">J142</f>
        <v>0</v>
      </c>
      <c r="K141" s="37">
        <f t="shared" si="10"/>
        <v>0</v>
      </c>
    </row>
    <row r="142" spans="1:11" ht="25.5" x14ac:dyDescent="0.25">
      <c r="A142" s="10">
        <v>5101</v>
      </c>
      <c r="B142" s="11">
        <v>781100</v>
      </c>
      <c r="C142" s="12" t="s">
        <v>122</v>
      </c>
      <c r="D142" s="43">
        <v>547741400</v>
      </c>
      <c r="E142" s="44">
        <f>F142+G142+H142+I142+J142+K142</f>
        <v>574674400</v>
      </c>
      <c r="F142" s="45"/>
      <c r="G142" s="45"/>
      <c r="H142" s="45"/>
      <c r="I142" s="44">
        <f>I143+I144+I145</f>
        <v>574674400</v>
      </c>
      <c r="J142" s="45"/>
      <c r="K142" s="45"/>
    </row>
    <row r="143" spans="1:11" ht="63.75" x14ac:dyDescent="0.25">
      <c r="A143" s="10"/>
      <c r="B143" s="46" t="s">
        <v>481</v>
      </c>
      <c r="C143" s="12" t="s">
        <v>477</v>
      </c>
      <c r="D143" s="43">
        <v>406241400</v>
      </c>
      <c r="E143" s="44">
        <f>I143</f>
        <v>433174400</v>
      </c>
      <c r="F143" s="45"/>
      <c r="G143" s="45"/>
      <c r="H143" s="45"/>
      <c r="I143" s="44">
        <v>433174400</v>
      </c>
      <c r="J143" s="45"/>
      <c r="K143" s="45"/>
    </row>
    <row r="144" spans="1:11" ht="25.5" x14ac:dyDescent="0.25">
      <c r="A144" s="10"/>
      <c r="B144" s="11" t="s">
        <v>480</v>
      </c>
      <c r="C144" s="12" t="s">
        <v>478</v>
      </c>
      <c r="D144" s="36">
        <v>130000000</v>
      </c>
      <c r="E144" s="36">
        <f>I144</f>
        <v>130000000</v>
      </c>
      <c r="F144" s="27"/>
      <c r="G144" s="27"/>
      <c r="H144" s="27"/>
      <c r="I144" s="36">
        <v>130000000</v>
      </c>
      <c r="J144" s="27"/>
      <c r="K144" s="27"/>
    </row>
    <row r="145" spans="1:11" ht="25.5" x14ac:dyDescent="0.25">
      <c r="A145" s="10"/>
      <c r="B145" s="11">
        <v>7811119</v>
      </c>
      <c r="C145" s="12" t="s">
        <v>479</v>
      </c>
      <c r="D145" s="36">
        <v>11500000</v>
      </c>
      <c r="E145" s="36">
        <f>I145</f>
        <v>11500000</v>
      </c>
      <c r="F145" s="27"/>
      <c r="G145" s="27"/>
      <c r="H145" s="27"/>
      <c r="I145" s="36">
        <v>11500000</v>
      </c>
      <c r="J145" s="27"/>
      <c r="K145" s="27"/>
    </row>
    <row r="146" spans="1:11" ht="25.5" x14ac:dyDescent="0.25">
      <c r="A146" s="10">
        <v>5102</v>
      </c>
      <c r="B146" s="11">
        <v>781300</v>
      </c>
      <c r="C146" s="12" t="s">
        <v>123</v>
      </c>
      <c r="D146" s="12"/>
      <c r="E146" s="27"/>
      <c r="F146" s="27"/>
      <c r="G146" s="27"/>
      <c r="H146" s="27"/>
      <c r="I146" s="27"/>
      <c r="J146" s="27"/>
      <c r="K146" s="27"/>
    </row>
    <row r="147" spans="1:11" x14ac:dyDescent="0.25">
      <c r="A147" s="9">
        <v>5103</v>
      </c>
      <c r="B147" s="7">
        <v>790000</v>
      </c>
      <c r="C147" s="8" t="s">
        <v>124</v>
      </c>
      <c r="D147" s="8"/>
      <c r="E147" s="27"/>
      <c r="F147" s="27"/>
      <c r="G147" s="27"/>
      <c r="H147" s="27"/>
      <c r="I147" s="27"/>
      <c r="J147" s="27"/>
      <c r="K147" s="27"/>
    </row>
    <row r="148" spans="1:11" x14ac:dyDescent="0.25">
      <c r="A148" s="9">
        <v>5104</v>
      </c>
      <c r="B148" s="7">
        <v>791000</v>
      </c>
      <c r="C148" s="8" t="s">
        <v>125</v>
      </c>
      <c r="D148" s="8"/>
      <c r="E148" s="27"/>
      <c r="F148" s="27"/>
      <c r="G148" s="27"/>
      <c r="H148" s="27"/>
      <c r="I148" s="27"/>
      <c r="J148" s="27"/>
      <c r="K148" s="27"/>
    </row>
    <row r="149" spans="1:11" ht="15" hidden="1" customHeight="1" x14ac:dyDescent="0.25">
      <c r="A149" s="119" t="s">
        <v>3</v>
      </c>
      <c r="B149" s="120" t="s">
        <v>4</v>
      </c>
      <c r="C149" s="121" t="s">
        <v>5</v>
      </c>
      <c r="D149" s="130" t="s">
        <v>459</v>
      </c>
      <c r="E149" s="115" t="s">
        <v>6</v>
      </c>
      <c r="F149" s="116"/>
      <c r="G149" s="116"/>
      <c r="H149" s="116"/>
      <c r="I149" s="116"/>
      <c r="J149" s="116"/>
      <c r="K149" s="125"/>
    </row>
    <row r="150" spans="1:11" ht="15" hidden="1" customHeight="1" x14ac:dyDescent="0.25">
      <c r="A150" s="119"/>
      <c r="B150" s="120"/>
      <c r="C150" s="121"/>
      <c r="D150" s="131"/>
      <c r="E150" s="118" t="s">
        <v>7</v>
      </c>
      <c r="F150" s="115" t="s">
        <v>8</v>
      </c>
      <c r="G150" s="116"/>
      <c r="H150" s="116"/>
      <c r="I150" s="117"/>
      <c r="J150" s="111" t="s">
        <v>9</v>
      </c>
      <c r="K150" s="126" t="s">
        <v>10</v>
      </c>
    </row>
    <row r="151" spans="1:11" ht="61.5" hidden="1" customHeight="1" x14ac:dyDescent="0.25">
      <c r="A151" s="119"/>
      <c r="B151" s="120"/>
      <c r="C151" s="121"/>
      <c r="D151" s="132"/>
      <c r="E151" s="118"/>
      <c r="F151" s="2" t="s">
        <v>11</v>
      </c>
      <c r="G151" s="3" t="s">
        <v>12</v>
      </c>
      <c r="H151" s="2" t="s">
        <v>13</v>
      </c>
      <c r="I151" s="2" t="s">
        <v>14</v>
      </c>
      <c r="J151" s="111"/>
      <c r="K151" s="126"/>
    </row>
    <row r="152" spans="1:11" hidden="1" x14ac:dyDescent="0.25">
      <c r="A152" s="13" t="s">
        <v>24</v>
      </c>
      <c r="B152" s="14" t="s">
        <v>25</v>
      </c>
      <c r="C152" s="14" t="s">
        <v>26</v>
      </c>
      <c r="D152" s="14">
        <v>4</v>
      </c>
      <c r="E152" s="14">
        <v>5</v>
      </c>
      <c r="F152" s="14">
        <v>6</v>
      </c>
      <c r="G152" s="14">
        <v>7</v>
      </c>
      <c r="H152" s="14">
        <v>8</v>
      </c>
      <c r="I152" s="14">
        <v>9</v>
      </c>
      <c r="J152" s="14">
        <v>10</v>
      </c>
      <c r="K152" s="14" t="s">
        <v>460</v>
      </c>
    </row>
    <row r="153" spans="1:11" x14ac:dyDescent="0.25">
      <c r="A153" s="10">
        <v>5105</v>
      </c>
      <c r="B153" s="11">
        <v>791100</v>
      </c>
      <c r="C153" s="12" t="s">
        <v>126</v>
      </c>
      <c r="D153" s="12"/>
      <c r="E153" s="27"/>
      <c r="F153" s="27"/>
      <c r="G153" s="27"/>
      <c r="H153" s="27"/>
      <c r="I153" s="27"/>
      <c r="J153" s="27"/>
      <c r="K153" s="27"/>
    </row>
    <row r="154" spans="1:11" ht="25.5" x14ac:dyDescent="0.25">
      <c r="A154" s="9">
        <v>5106</v>
      </c>
      <c r="B154" s="7">
        <v>800000</v>
      </c>
      <c r="C154" s="8" t="s">
        <v>127</v>
      </c>
      <c r="D154" s="33">
        <f>D155+D162+D169+D172</f>
        <v>77500000</v>
      </c>
      <c r="E154" s="33">
        <f t="shared" ref="E154:K154" si="11">E155+E162+E169+E172</f>
        <v>78945000</v>
      </c>
      <c r="F154" s="33">
        <f t="shared" si="11"/>
        <v>0</v>
      </c>
      <c r="G154" s="33">
        <f t="shared" si="11"/>
        <v>0</v>
      </c>
      <c r="H154" s="33">
        <f t="shared" si="11"/>
        <v>0</v>
      </c>
      <c r="I154" s="33">
        <f t="shared" si="11"/>
        <v>0</v>
      </c>
      <c r="J154" s="33">
        <f t="shared" si="11"/>
        <v>0</v>
      </c>
      <c r="K154" s="33">
        <f t="shared" si="11"/>
        <v>78945000</v>
      </c>
    </row>
    <row r="155" spans="1:11" ht="25.5" x14ac:dyDescent="0.25">
      <c r="A155" s="9">
        <v>5107</v>
      </c>
      <c r="B155" s="7">
        <v>810000</v>
      </c>
      <c r="C155" s="8" t="s">
        <v>128</v>
      </c>
      <c r="D155" s="33">
        <f>D156+D158+D160</f>
        <v>500000</v>
      </c>
      <c r="E155" s="33">
        <f t="shared" ref="E155:K155" si="12">E156+E158+E160</f>
        <v>500000</v>
      </c>
      <c r="F155" s="33">
        <f t="shared" si="12"/>
        <v>0</v>
      </c>
      <c r="G155" s="33">
        <f t="shared" si="12"/>
        <v>0</v>
      </c>
      <c r="H155" s="33">
        <f t="shared" si="12"/>
        <v>0</v>
      </c>
      <c r="I155" s="33">
        <f t="shared" si="12"/>
        <v>0</v>
      </c>
      <c r="J155" s="33">
        <f t="shared" si="12"/>
        <v>0</v>
      </c>
      <c r="K155" s="33">
        <f t="shared" si="12"/>
        <v>500000</v>
      </c>
    </row>
    <row r="156" spans="1:11" ht="25.5" x14ac:dyDescent="0.25">
      <c r="A156" s="9">
        <v>5108</v>
      </c>
      <c r="B156" s="7">
        <v>811000</v>
      </c>
      <c r="C156" s="8" t="s">
        <v>129</v>
      </c>
      <c r="D156" s="8"/>
      <c r="E156" s="27"/>
      <c r="F156" s="27"/>
      <c r="G156" s="27"/>
      <c r="H156" s="27"/>
      <c r="I156" s="27"/>
      <c r="J156" s="27"/>
      <c r="K156" s="27"/>
    </row>
    <row r="157" spans="1:11" x14ac:dyDescent="0.25">
      <c r="A157" s="10">
        <v>5109</v>
      </c>
      <c r="B157" s="11">
        <v>811100</v>
      </c>
      <c r="C157" s="12" t="s">
        <v>130</v>
      </c>
      <c r="D157" s="12"/>
      <c r="E157" s="27"/>
      <c r="F157" s="27"/>
      <c r="G157" s="27"/>
      <c r="H157" s="27"/>
      <c r="I157" s="27"/>
      <c r="J157" s="27"/>
      <c r="K157" s="27"/>
    </row>
    <row r="158" spans="1:11" ht="25.5" x14ac:dyDescent="0.25">
      <c r="A158" s="9">
        <v>5110</v>
      </c>
      <c r="B158" s="7">
        <v>812000</v>
      </c>
      <c r="C158" s="8" t="s">
        <v>131</v>
      </c>
      <c r="D158" s="8"/>
      <c r="E158" s="27"/>
      <c r="F158" s="27"/>
      <c r="G158" s="27"/>
      <c r="H158" s="27"/>
      <c r="I158" s="27"/>
      <c r="J158" s="27"/>
      <c r="K158" s="27"/>
    </row>
    <row r="159" spans="1:11" x14ac:dyDescent="0.25">
      <c r="A159" s="10">
        <v>5111</v>
      </c>
      <c r="B159" s="11">
        <v>812100</v>
      </c>
      <c r="C159" s="12" t="s">
        <v>132</v>
      </c>
      <c r="D159" s="12"/>
      <c r="E159" s="27"/>
      <c r="F159" s="27"/>
      <c r="G159" s="27"/>
      <c r="H159" s="27"/>
      <c r="I159" s="27"/>
      <c r="J159" s="27"/>
      <c r="K159" s="27"/>
    </row>
    <row r="160" spans="1:11" ht="25.5" x14ac:dyDescent="0.25">
      <c r="A160" s="9">
        <v>5112</v>
      </c>
      <c r="B160" s="7">
        <v>813000</v>
      </c>
      <c r="C160" s="8" t="s">
        <v>133</v>
      </c>
      <c r="D160" s="38">
        <f t="shared" ref="D160:J160" si="13">D161</f>
        <v>500000</v>
      </c>
      <c r="E160" s="38">
        <f t="shared" si="13"/>
        <v>500000</v>
      </c>
      <c r="F160" s="38">
        <f t="shared" si="13"/>
        <v>0</v>
      </c>
      <c r="G160" s="38">
        <f t="shared" si="13"/>
        <v>0</v>
      </c>
      <c r="H160" s="38">
        <f t="shared" si="13"/>
        <v>0</v>
      </c>
      <c r="I160" s="38">
        <f t="shared" si="13"/>
        <v>0</v>
      </c>
      <c r="J160" s="38">
        <f t="shared" si="13"/>
        <v>0</v>
      </c>
      <c r="K160" s="38">
        <f>K161</f>
        <v>500000</v>
      </c>
    </row>
    <row r="161" spans="1:11" ht="25.5" x14ac:dyDescent="0.25">
      <c r="A161" s="10">
        <v>5113</v>
      </c>
      <c r="B161" s="11">
        <v>813100</v>
      </c>
      <c r="C161" s="12" t="s">
        <v>134</v>
      </c>
      <c r="D161" s="32">
        <v>500000</v>
      </c>
      <c r="E161" s="32">
        <f>F161+G161+H161+I161+J161+K161</f>
        <v>500000</v>
      </c>
      <c r="F161" s="27"/>
      <c r="G161" s="27"/>
      <c r="H161" s="27"/>
      <c r="I161" s="27"/>
      <c r="J161" s="27"/>
      <c r="K161" s="32">
        <v>500000</v>
      </c>
    </row>
    <row r="162" spans="1:11" ht="25.5" x14ac:dyDescent="0.25">
      <c r="A162" s="9">
        <v>5114</v>
      </c>
      <c r="B162" s="7">
        <v>820000</v>
      </c>
      <c r="C162" s="8" t="s">
        <v>135</v>
      </c>
      <c r="D162" s="33">
        <f>D163+D165+D167</f>
        <v>77000000</v>
      </c>
      <c r="E162" s="33">
        <f t="shared" ref="E162:K162" si="14">E163+E165+E167</f>
        <v>78445000</v>
      </c>
      <c r="F162" s="33">
        <f t="shared" si="14"/>
        <v>0</v>
      </c>
      <c r="G162" s="33">
        <f t="shared" si="14"/>
        <v>0</v>
      </c>
      <c r="H162" s="33">
        <f t="shared" si="14"/>
        <v>0</v>
      </c>
      <c r="I162" s="33">
        <f t="shared" si="14"/>
        <v>0</v>
      </c>
      <c r="J162" s="33">
        <f t="shared" si="14"/>
        <v>0</v>
      </c>
      <c r="K162" s="33">
        <f t="shared" si="14"/>
        <v>78445000</v>
      </c>
    </row>
    <row r="163" spans="1:11" ht="25.5" x14ac:dyDescent="0.25">
      <c r="A163" s="9">
        <v>5115</v>
      </c>
      <c r="B163" s="7">
        <v>821000</v>
      </c>
      <c r="C163" s="8" t="s">
        <v>136</v>
      </c>
      <c r="D163" s="8"/>
      <c r="E163" s="27"/>
      <c r="F163" s="27"/>
      <c r="G163" s="27"/>
      <c r="H163" s="27"/>
      <c r="I163" s="27"/>
      <c r="J163" s="27"/>
      <c r="K163" s="27"/>
    </row>
    <row r="164" spans="1:11" x14ac:dyDescent="0.25">
      <c r="A164" s="10">
        <v>5116</v>
      </c>
      <c r="B164" s="11">
        <v>821100</v>
      </c>
      <c r="C164" s="12" t="s">
        <v>137</v>
      </c>
      <c r="D164" s="12"/>
      <c r="E164" s="27"/>
      <c r="F164" s="27"/>
      <c r="G164" s="27"/>
      <c r="H164" s="27"/>
      <c r="I164" s="27"/>
      <c r="J164" s="27"/>
      <c r="K164" s="27"/>
    </row>
    <row r="165" spans="1:11" ht="25.5" x14ac:dyDescent="0.25">
      <c r="A165" s="9">
        <v>5117</v>
      </c>
      <c r="B165" s="7">
        <v>822000</v>
      </c>
      <c r="C165" s="8" t="s">
        <v>138</v>
      </c>
      <c r="D165" s="8"/>
      <c r="E165" s="27"/>
      <c r="F165" s="27"/>
      <c r="G165" s="27"/>
      <c r="H165" s="27"/>
      <c r="I165" s="27"/>
      <c r="J165" s="27"/>
      <c r="K165" s="27"/>
    </row>
    <row r="166" spans="1:11" x14ac:dyDescent="0.25">
      <c r="A166" s="10">
        <v>5118</v>
      </c>
      <c r="B166" s="11">
        <v>822100</v>
      </c>
      <c r="C166" s="12" t="s">
        <v>139</v>
      </c>
      <c r="D166" s="12"/>
      <c r="E166" s="27"/>
      <c r="F166" s="27"/>
      <c r="G166" s="27"/>
      <c r="H166" s="27"/>
      <c r="I166" s="27"/>
      <c r="J166" s="27"/>
      <c r="K166" s="27"/>
    </row>
    <row r="167" spans="1:11" ht="25.5" x14ac:dyDescent="0.25">
      <c r="A167" s="9">
        <v>5119</v>
      </c>
      <c r="B167" s="7">
        <v>823000</v>
      </c>
      <c r="C167" s="8" t="s">
        <v>140</v>
      </c>
      <c r="D167" s="33">
        <f>D168</f>
        <v>77000000</v>
      </c>
      <c r="E167" s="33">
        <f t="shared" ref="E167:K167" si="15">E168</f>
        <v>78445000</v>
      </c>
      <c r="F167" s="33">
        <f t="shared" si="15"/>
        <v>0</v>
      </c>
      <c r="G167" s="33">
        <f t="shared" si="15"/>
        <v>0</v>
      </c>
      <c r="H167" s="33">
        <f t="shared" si="15"/>
        <v>0</v>
      </c>
      <c r="I167" s="33">
        <f t="shared" si="15"/>
        <v>0</v>
      </c>
      <c r="J167" s="33">
        <f t="shared" si="15"/>
        <v>0</v>
      </c>
      <c r="K167" s="33">
        <f t="shared" si="15"/>
        <v>78445000</v>
      </c>
    </row>
    <row r="168" spans="1:11" ht="25.5" x14ac:dyDescent="0.25">
      <c r="A168" s="10">
        <v>5120</v>
      </c>
      <c r="B168" s="11">
        <v>823100</v>
      </c>
      <c r="C168" s="12" t="s">
        <v>141</v>
      </c>
      <c r="D168" s="32">
        <v>77000000</v>
      </c>
      <c r="E168" s="32">
        <f>F168+G168+H168+I168+J168+K168</f>
        <v>78445000</v>
      </c>
      <c r="F168" s="32"/>
      <c r="G168" s="32"/>
      <c r="H168" s="32"/>
      <c r="I168" s="32"/>
      <c r="J168" s="32"/>
      <c r="K168" s="70">
        <v>78445000</v>
      </c>
    </row>
    <row r="169" spans="1:11" ht="25.5" x14ac:dyDescent="0.25">
      <c r="A169" s="9">
        <v>5121</v>
      </c>
      <c r="B169" s="7">
        <v>830000</v>
      </c>
      <c r="C169" s="8" t="s">
        <v>142</v>
      </c>
      <c r="D169" s="8"/>
      <c r="E169" s="27"/>
      <c r="F169" s="27"/>
      <c r="G169" s="27"/>
      <c r="H169" s="27"/>
      <c r="I169" s="27"/>
      <c r="J169" s="27"/>
      <c r="K169" s="27"/>
    </row>
    <row r="170" spans="1:11" ht="25.5" x14ac:dyDescent="0.25">
      <c r="A170" s="9">
        <v>5122</v>
      </c>
      <c r="B170" s="7">
        <v>831000</v>
      </c>
      <c r="C170" s="8" t="s">
        <v>143</v>
      </c>
      <c r="D170" s="8"/>
      <c r="E170" s="27"/>
      <c r="F170" s="27"/>
      <c r="G170" s="27"/>
      <c r="H170" s="27"/>
      <c r="I170" s="27"/>
      <c r="J170" s="27"/>
      <c r="K170" s="27"/>
    </row>
    <row r="171" spans="1:11" x14ac:dyDescent="0.25">
      <c r="A171" s="10">
        <v>5123</v>
      </c>
      <c r="B171" s="11">
        <v>831100</v>
      </c>
      <c r="C171" s="12" t="s">
        <v>144</v>
      </c>
      <c r="D171" s="12"/>
      <c r="E171" s="27"/>
      <c r="F171" s="27"/>
      <c r="G171" s="27"/>
      <c r="H171" s="27"/>
      <c r="I171" s="27"/>
      <c r="J171" s="27"/>
      <c r="K171" s="27"/>
    </row>
    <row r="172" spans="1:11" ht="25.5" x14ac:dyDescent="0.25">
      <c r="A172" s="9">
        <v>5124</v>
      </c>
      <c r="B172" s="7">
        <v>840000</v>
      </c>
      <c r="C172" s="8" t="s">
        <v>145</v>
      </c>
      <c r="D172" s="8"/>
      <c r="E172" s="27"/>
      <c r="F172" s="27"/>
      <c r="G172" s="27"/>
      <c r="H172" s="27"/>
      <c r="I172" s="27"/>
      <c r="J172" s="27"/>
      <c r="K172" s="27"/>
    </row>
    <row r="173" spans="1:11" ht="25.5" x14ac:dyDescent="0.25">
      <c r="A173" s="9">
        <v>5125</v>
      </c>
      <c r="B173" s="7">
        <v>841000</v>
      </c>
      <c r="C173" s="8" t="s">
        <v>146</v>
      </c>
      <c r="D173" s="8"/>
      <c r="E173" s="27"/>
      <c r="F173" s="27"/>
      <c r="G173" s="27"/>
      <c r="H173" s="27"/>
      <c r="I173" s="27"/>
      <c r="J173" s="27"/>
      <c r="K173" s="27"/>
    </row>
    <row r="174" spans="1:11" x14ac:dyDescent="0.25">
      <c r="A174" s="10">
        <v>5126</v>
      </c>
      <c r="B174" s="11">
        <v>841100</v>
      </c>
      <c r="C174" s="12" t="s">
        <v>147</v>
      </c>
      <c r="D174" s="12"/>
      <c r="E174" s="27"/>
      <c r="F174" s="27"/>
      <c r="G174" s="27"/>
      <c r="H174" s="27"/>
      <c r="I174" s="27"/>
      <c r="J174" s="27"/>
      <c r="K174" s="27"/>
    </row>
    <row r="175" spans="1:11" ht="25.5" x14ac:dyDescent="0.25">
      <c r="A175" s="9">
        <v>5127</v>
      </c>
      <c r="B175" s="7">
        <v>842000</v>
      </c>
      <c r="C175" s="8" t="s">
        <v>148</v>
      </c>
      <c r="D175" s="8"/>
      <c r="E175" s="27"/>
      <c r="F175" s="27"/>
      <c r="G175" s="27"/>
      <c r="H175" s="27"/>
      <c r="I175" s="27"/>
      <c r="J175" s="27"/>
      <c r="K175" s="27"/>
    </row>
    <row r="176" spans="1:11" ht="15" hidden="1" customHeight="1" x14ac:dyDescent="0.25">
      <c r="A176" s="119" t="s">
        <v>3</v>
      </c>
      <c r="B176" s="120" t="s">
        <v>4</v>
      </c>
      <c r="C176" s="121" t="s">
        <v>5</v>
      </c>
      <c r="D176" s="130" t="s">
        <v>459</v>
      </c>
      <c r="E176" s="115" t="s">
        <v>6</v>
      </c>
      <c r="F176" s="116"/>
      <c r="G176" s="116"/>
      <c r="H176" s="116"/>
      <c r="I176" s="116"/>
      <c r="J176" s="116"/>
      <c r="K176" s="125"/>
    </row>
    <row r="177" spans="1:11" ht="15" hidden="1" customHeight="1" x14ac:dyDescent="0.25">
      <c r="A177" s="119"/>
      <c r="B177" s="120"/>
      <c r="C177" s="121"/>
      <c r="D177" s="131"/>
      <c r="E177" s="118" t="s">
        <v>7</v>
      </c>
      <c r="F177" s="115" t="s">
        <v>8</v>
      </c>
      <c r="G177" s="116"/>
      <c r="H177" s="116"/>
      <c r="I177" s="117"/>
      <c r="J177" s="111" t="s">
        <v>9</v>
      </c>
      <c r="K177" s="126" t="s">
        <v>10</v>
      </c>
    </row>
    <row r="178" spans="1:11" ht="60.75" hidden="1" customHeight="1" x14ac:dyDescent="0.25">
      <c r="A178" s="119"/>
      <c r="B178" s="120"/>
      <c r="C178" s="121"/>
      <c r="D178" s="132"/>
      <c r="E178" s="118"/>
      <c r="F178" s="2" t="s">
        <v>11</v>
      </c>
      <c r="G178" s="3" t="s">
        <v>12</v>
      </c>
      <c r="H178" s="2" t="s">
        <v>13</v>
      </c>
      <c r="I178" s="2" t="s">
        <v>14</v>
      </c>
      <c r="J178" s="111"/>
      <c r="K178" s="126"/>
    </row>
    <row r="179" spans="1:11" hidden="1" x14ac:dyDescent="0.25">
      <c r="A179" s="13" t="s">
        <v>24</v>
      </c>
      <c r="B179" s="14" t="s">
        <v>25</v>
      </c>
      <c r="C179" s="14" t="s">
        <v>26</v>
      </c>
      <c r="D179" s="14">
        <v>4</v>
      </c>
      <c r="E179" s="14">
        <v>5</v>
      </c>
      <c r="F179" s="14">
        <v>6</v>
      </c>
      <c r="G179" s="14">
        <v>7</v>
      </c>
      <c r="H179" s="14">
        <v>8</v>
      </c>
      <c r="I179" s="14">
        <v>9</v>
      </c>
      <c r="J179" s="14">
        <v>10</v>
      </c>
      <c r="K179" s="14" t="s">
        <v>460</v>
      </c>
    </row>
    <row r="180" spans="1:11" x14ac:dyDescent="0.25">
      <c r="A180" s="10">
        <v>5128</v>
      </c>
      <c r="B180" s="11">
        <v>842100</v>
      </c>
      <c r="C180" s="12" t="s">
        <v>149</v>
      </c>
      <c r="D180" s="12"/>
      <c r="E180" s="27"/>
      <c r="F180" s="27"/>
      <c r="G180" s="27"/>
      <c r="H180" s="27"/>
      <c r="I180" s="27"/>
      <c r="J180" s="27"/>
      <c r="K180" s="27"/>
    </row>
    <row r="181" spans="1:11" ht="25.5" x14ac:dyDescent="0.25">
      <c r="A181" s="9">
        <v>5129</v>
      </c>
      <c r="B181" s="7">
        <v>843000</v>
      </c>
      <c r="C181" s="8" t="s">
        <v>150</v>
      </c>
      <c r="D181" s="8"/>
      <c r="E181" s="27"/>
      <c r="F181" s="27"/>
      <c r="G181" s="27"/>
      <c r="H181" s="27"/>
      <c r="I181" s="27"/>
      <c r="J181" s="27"/>
      <c r="K181" s="27"/>
    </row>
    <row r="182" spans="1:11" x14ac:dyDescent="0.25">
      <c r="A182" s="10">
        <v>5130</v>
      </c>
      <c r="B182" s="11">
        <v>843100</v>
      </c>
      <c r="C182" s="12" t="s">
        <v>151</v>
      </c>
      <c r="D182" s="12"/>
      <c r="E182" s="27"/>
      <c r="F182" s="27"/>
      <c r="G182" s="27"/>
      <c r="H182" s="27"/>
      <c r="I182" s="27"/>
      <c r="J182" s="27"/>
      <c r="K182" s="27"/>
    </row>
    <row r="183" spans="1:11" ht="25.5" x14ac:dyDescent="0.25">
      <c r="A183" s="9">
        <v>5131</v>
      </c>
      <c r="B183" s="7">
        <v>900000</v>
      </c>
      <c r="C183" s="8" t="s">
        <v>152</v>
      </c>
      <c r="D183" s="8">
        <f>D184+D195</f>
        <v>0</v>
      </c>
      <c r="E183" s="8">
        <f t="shared" ref="E183:K183" si="16">E184+E195</f>
        <v>0</v>
      </c>
      <c r="F183" s="8">
        <f t="shared" si="16"/>
        <v>0</v>
      </c>
      <c r="G183" s="8">
        <f t="shared" si="16"/>
        <v>0</v>
      </c>
      <c r="H183" s="8">
        <f t="shared" si="16"/>
        <v>0</v>
      </c>
      <c r="I183" s="8">
        <f t="shared" si="16"/>
        <v>0</v>
      </c>
      <c r="J183" s="8">
        <f t="shared" si="16"/>
        <v>0</v>
      </c>
      <c r="K183" s="8">
        <f t="shared" si="16"/>
        <v>0</v>
      </c>
    </row>
    <row r="184" spans="1:11" ht="25.5" x14ac:dyDescent="0.25">
      <c r="A184" s="9">
        <v>5132</v>
      </c>
      <c r="B184" s="7">
        <v>910000</v>
      </c>
      <c r="C184" s="8" t="s">
        <v>153</v>
      </c>
      <c r="D184" s="8">
        <f>D185+D195</f>
        <v>0</v>
      </c>
      <c r="E184" s="8">
        <f t="shared" ref="E184:K184" si="17">E185+E195</f>
        <v>0</v>
      </c>
      <c r="F184" s="8">
        <f t="shared" si="17"/>
        <v>0</v>
      </c>
      <c r="G184" s="8">
        <f t="shared" si="17"/>
        <v>0</v>
      </c>
      <c r="H184" s="8">
        <f t="shared" si="17"/>
        <v>0</v>
      </c>
      <c r="I184" s="8">
        <f t="shared" si="17"/>
        <v>0</v>
      </c>
      <c r="J184" s="8">
        <f t="shared" si="17"/>
        <v>0</v>
      </c>
      <c r="K184" s="8">
        <f t="shared" si="17"/>
        <v>0</v>
      </c>
    </row>
    <row r="185" spans="1:11" ht="25.5" x14ac:dyDescent="0.25">
      <c r="A185" s="9">
        <v>5133</v>
      </c>
      <c r="B185" s="7">
        <v>911000</v>
      </c>
      <c r="C185" s="8" t="s">
        <v>154</v>
      </c>
      <c r="D185" s="8"/>
      <c r="E185" s="27"/>
      <c r="F185" s="27"/>
      <c r="G185" s="27"/>
      <c r="H185" s="27"/>
      <c r="I185" s="27"/>
      <c r="J185" s="27"/>
      <c r="K185" s="27"/>
    </row>
    <row r="186" spans="1:11" ht="25.5" x14ac:dyDescent="0.25">
      <c r="A186" s="10">
        <v>5134</v>
      </c>
      <c r="B186" s="11">
        <v>911100</v>
      </c>
      <c r="C186" s="12" t="s">
        <v>155</v>
      </c>
      <c r="D186" s="12"/>
      <c r="E186" s="27"/>
      <c r="F186" s="27"/>
      <c r="G186" s="27"/>
      <c r="H186" s="27"/>
      <c r="I186" s="27"/>
      <c r="J186" s="27"/>
      <c r="K186" s="27"/>
    </row>
    <row r="187" spans="1:11" ht="25.5" x14ac:dyDescent="0.25">
      <c r="A187" s="10">
        <v>5135</v>
      </c>
      <c r="B187" s="11">
        <v>911200</v>
      </c>
      <c r="C187" s="12" t="s">
        <v>156</v>
      </c>
      <c r="D187" s="12"/>
      <c r="E187" s="27"/>
      <c r="F187" s="27"/>
      <c r="G187" s="27"/>
      <c r="H187" s="27"/>
      <c r="I187" s="27"/>
      <c r="J187" s="27"/>
      <c r="K187" s="27"/>
    </row>
    <row r="188" spans="1:11" ht="25.5" x14ac:dyDescent="0.25">
      <c r="A188" s="10">
        <v>5136</v>
      </c>
      <c r="B188" s="11">
        <v>911300</v>
      </c>
      <c r="C188" s="12" t="s">
        <v>157</v>
      </c>
      <c r="D188" s="12"/>
      <c r="E188" s="27"/>
      <c r="F188" s="27"/>
      <c r="G188" s="27"/>
      <c r="H188" s="27"/>
      <c r="I188" s="27"/>
      <c r="J188" s="27"/>
      <c r="K188" s="27"/>
    </row>
    <row r="189" spans="1:11" ht="25.5" x14ac:dyDescent="0.25">
      <c r="A189" s="10">
        <v>5137</v>
      </c>
      <c r="B189" s="11">
        <v>911400</v>
      </c>
      <c r="C189" s="12" t="s">
        <v>158</v>
      </c>
      <c r="D189" s="12"/>
      <c r="E189" s="27"/>
      <c r="F189" s="27"/>
      <c r="G189" s="27"/>
      <c r="H189" s="27"/>
      <c r="I189" s="27"/>
      <c r="J189" s="27"/>
      <c r="K189" s="27"/>
    </row>
    <row r="190" spans="1:11" ht="25.5" x14ac:dyDescent="0.25">
      <c r="A190" s="10">
        <v>5138</v>
      </c>
      <c r="B190" s="11">
        <v>911500</v>
      </c>
      <c r="C190" s="12" t="s">
        <v>159</v>
      </c>
      <c r="D190" s="12"/>
      <c r="E190" s="27"/>
      <c r="F190" s="27"/>
      <c r="G190" s="27"/>
      <c r="H190" s="27"/>
      <c r="I190" s="27"/>
      <c r="J190" s="27"/>
      <c r="K190" s="27"/>
    </row>
    <row r="191" spans="1:11" ht="25.5" x14ac:dyDescent="0.25">
      <c r="A191" s="10">
        <v>5139</v>
      </c>
      <c r="B191" s="11">
        <v>911600</v>
      </c>
      <c r="C191" s="12" t="s">
        <v>160</v>
      </c>
      <c r="D191" s="12"/>
      <c r="E191" s="27"/>
      <c r="F191" s="27"/>
      <c r="G191" s="27"/>
      <c r="H191" s="27"/>
      <c r="I191" s="27"/>
      <c r="J191" s="27"/>
      <c r="K191" s="27"/>
    </row>
    <row r="192" spans="1:11" ht="25.5" x14ac:dyDescent="0.25">
      <c r="A192" s="10">
        <v>5140</v>
      </c>
      <c r="B192" s="11">
        <v>911700</v>
      </c>
      <c r="C192" s="12" t="s">
        <v>161</v>
      </c>
      <c r="D192" s="12"/>
      <c r="E192" s="27"/>
      <c r="F192" s="27"/>
      <c r="G192" s="27"/>
      <c r="H192" s="27"/>
      <c r="I192" s="27"/>
      <c r="J192" s="27"/>
      <c r="K192" s="27"/>
    </row>
    <row r="193" spans="1:11" x14ac:dyDescent="0.25">
      <c r="A193" s="10">
        <v>5141</v>
      </c>
      <c r="B193" s="11">
        <v>911800</v>
      </c>
      <c r="C193" s="12" t="s">
        <v>162</v>
      </c>
      <c r="D193" s="12"/>
      <c r="E193" s="27"/>
      <c r="F193" s="27"/>
      <c r="G193" s="27"/>
      <c r="H193" s="27"/>
      <c r="I193" s="27"/>
      <c r="J193" s="27"/>
      <c r="K193" s="27"/>
    </row>
    <row r="194" spans="1:11" x14ac:dyDescent="0.25">
      <c r="A194" s="10">
        <v>5142</v>
      </c>
      <c r="B194" s="11">
        <v>911900</v>
      </c>
      <c r="C194" s="12" t="s">
        <v>163</v>
      </c>
      <c r="D194" s="12"/>
      <c r="E194" s="27"/>
      <c r="F194" s="27"/>
      <c r="G194" s="27"/>
      <c r="H194" s="27"/>
      <c r="I194" s="27"/>
      <c r="J194" s="27"/>
      <c r="K194" s="27"/>
    </row>
    <row r="195" spans="1:11" ht="25.5" x14ac:dyDescent="0.25">
      <c r="A195" s="9">
        <v>5143</v>
      </c>
      <c r="B195" s="7">
        <v>912000</v>
      </c>
      <c r="C195" s="8" t="s">
        <v>164</v>
      </c>
      <c r="D195" s="8"/>
      <c r="E195" s="27"/>
      <c r="F195" s="27"/>
      <c r="G195" s="27"/>
      <c r="H195" s="27"/>
      <c r="I195" s="27"/>
      <c r="J195" s="27"/>
      <c r="K195" s="27"/>
    </row>
    <row r="196" spans="1:11" ht="38.25" x14ac:dyDescent="0.25">
      <c r="A196" s="10">
        <v>5144</v>
      </c>
      <c r="B196" s="11">
        <v>912100</v>
      </c>
      <c r="C196" s="12" t="s">
        <v>165</v>
      </c>
      <c r="D196" s="12"/>
      <c r="E196" s="27"/>
      <c r="F196" s="27"/>
      <c r="G196" s="27"/>
      <c r="H196" s="27"/>
      <c r="I196" s="27"/>
      <c r="J196" s="27"/>
      <c r="K196" s="27"/>
    </row>
    <row r="197" spans="1:11" ht="25.5" x14ac:dyDescent="0.25">
      <c r="A197" s="10">
        <v>5145</v>
      </c>
      <c r="B197" s="11">
        <v>912200</v>
      </c>
      <c r="C197" s="12" t="s">
        <v>166</v>
      </c>
      <c r="D197" s="12"/>
      <c r="E197" s="27"/>
      <c r="F197" s="27"/>
      <c r="G197" s="27"/>
      <c r="H197" s="27"/>
      <c r="I197" s="27"/>
      <c r="J197" s="27"/>
      <c r="K197" s="27"/>
    </row>
    <row r="198" spans="1:11" ht="25.5" x14ac:dyDescent="0.25">
      <c r="A198" s="10">
        <v>5146</v>
      </c>
      <c r="B198" s="11">
        <v>912300</v>
      </c>
      <c r="C198" s="12" t="s">
        <v>167</v>
      </c>
      <c r="D198" s="12"/>
      <c r="E198" s="27"/>
      <c r="F198" s="27"/>
      <c r="G198" s="27"/>
      <c r="H198" s="27"/>
      <c r="I198" s="27"/>
      <c r="J198" s="27"/>
      <c r="K198" s="27"/>
    </row>
    <row r="199" spans="1:11" ht="25.5" x14ac:dyDescent="0.25">
      <c r="A199" s="10">
        <v>5147</v>
      </c>
      <c r="B199" s="11">
        <v>912400</v>
      </c>
      <c r="C199" s="12" t="s">
        <v>168</v>
      </c>
      <c r="D199" s="12"/>
      <c r="E199" s="27"/>
      <c r="F199" s="27"/>
      <c r="G199" s="27"/>
      <c r="H199" s="27"/>
      <c r="I199" s="27"/>
      <c r="J199" s="27"/>
      <c r="K199" s="27"/>
    </row>
    <row r="200" spans="1:11" ht="25.5" x14ac:dyDescent="0.25">
      <c r="A200" s="10">
        <v>5148</v>
      </c>
      <c r="B200" s="11">
        <v>912500</v>
      </c>
      <c r="C200" s="12" t="s">
        <v>169</v>
      </c>
      <c r="D200" s="12"/>
      <c r="E200" s="27"/>
      <c r="F200" s="27"/>
      <c r="G200" s="27"/>
      <c r="H200" s="27"/>
      <c r="I200" s="27"/>
      <c r="J200" s="27"/>
      <c r="K200" s="27"/>
    </row>
    <row r="201" spans="1:11" ht="25.5" x14ac:dyDescent="0.25">
      <c r="A201" s="10">
        <v>5149</v>
      </c>
      <c r="B201" s="11">
        <v>912600</v>
      </c>
      <c r="C201" s="12" t="s">
        <v>170</v>
      </c>
      <c r="D201" s="12"/>
      <c r="E201" s="27"/>
      <c r="F201" s="27"/>
      <c r="G201" s="27"/>
      <c r="H201" s="27"/>
      <c r="I201" s="27"/>
      <c r="J201" s="27"/>
      <c r="K201" s="27"/>
    </row>
    <row r="202" spans="1:11" ht="15" hidden="1" customHeight="1" x14ac:dyDescent="0.25">
      <c r="A202" s="119" t="s">
        <v>3</v>
      </c>
      <c r="B202" s="120" t="s">
        <v>4</v>
      </c>
      <c r="C202" s="121" t="s">
        <v>5</v>
      </c>
      <c r="D202" s="130" t="s">
        <v>459</v>
      </c>
      <c r="E202" s="115" t="s">
        <v>6</v>
      </c>
      <c r="F202" s="116"/>
      <c r="G202" s="116"/>
      <c r="H202" s="116"/>
      <c r="I202" s="116"/>
      <c r="J202" s="116"/>
      <c r="K202" s="125"/>
    </row>
    <row r="203" spans="1:11" ht="15" hidden="1" customHeight="1" x14ac:dyDescent="0.25">
      <c r="A203" s="119"/>
      <c r="B203" s="120"/>
      <c r="C203" s="121"/>
      <c r="D203" s="131"/>
      <c r="E203" s="118" t="s">
        <v>7</v>
      </c>
      <c r="F203" s="115" t="s">
        <v>8</v>
      </c>
      <c r="G203" s="116"/>
      <c r="H203" s="116"/>
      <c r="I203" s="117"/>
      <c r="J203" s="111" t="s">
        <v>9</v>
      </c>
      <c r="K203" s="126" t="s">
        <v>10</v>
      </c>
    </row>
    <row r="204" spans="1:11" ht="63.75" hidden="1" customHeight="1" x14ac:dyDescent="0.25">
      <c r="A204" s="119"/>
      <c r="B204" s="120"/>
      <c r="C204" s="121"/>
      <c r="D204" s="132"/>
      <c r="E204" s="118"/>
      <c r="F204" s="2" t="s">
        <v>11</v>
      </c>
      <c r="G204" s="3" t="s">
        <v>12</v>
      </c>
      <c r="H204" s="2" t="s">
        <v>13</v>
      </c>
      <c r="I204" s="2" t="s">
        <v>14</v>
      </c>
      <c r="J204" s="111"/>
      <c r="K204" s="126"/>
    </row>
    <row r="205" spans="1:11" hidden="1" x14ac:dyDescent="0.25">
      <c r="A205" s="13" t="s">
        <v>24</v>
      </c>
      <c r="B205" s="14" t="s">
        <v>25</v>
      </c>
      <c r="C205" s="14" t="s">
        <v>26</v>
      </c>
      <c r="D205" s="14">
        <v>4</v>
      </c>
      <c r="E205" s="14">
        <v>5</v>
      </c>
      <c r="F205" s="14">
        <v>6</v>
      </c>
      <c r="G205" s="14">
        <v>7</v>
      </c>
      <c r="H205" s="14">
        <v>8</v>
      </c>
      <c r="I205" s="14">
        <v>9</v>
      </c>
      <c r="J205" s="14">
        <v>10</v>
      </c>
      <c r="K205" s="14" t="s">
        <v>460</v>
      </c>
    </row>
    <row r="206" spans="1:11" x14ac:dyDescent="0.25">
      <c r="A206" s="10">
        <v>5150</v>
      </c>
      <c r="B206" s="11">
        <v>912900</v>
      </c>
      <c r="C206" s="12" t="s">
        <v>171</v>
      </c>
      <c r="D206" s="12"/>
      <c r="E206" s="27"/>
      <c r="F206" s="27"/>
      <c r="G206" s="27"/>
      <c r="H206" s="27"/>
      <c r="I206" s="27"/>
      <c r="J206" s="27"/>
      <c r="K206" s="27"/>
    </row>
    <row r="207" spans="1:11" ht="25.5" x14ac:dyDescent="0.25">
      <c r="A207" s="9">
        <v>5151</v>
      </c>
      <c r="B207" s="7">
        <v>920000</v>
      </c>
      <c r="C207" s="8" t="s">
        <v>172</v>
      </c>
      <c r="D207" s="8"/>
      <c r="E207" s="27"/>
      <c r="F207" s="27"/>
      <c r="G207" s="27"/>
      <c r="H207" s="27"/>
      <c r="I207" s="27"/>
      <c r="J207" s="27"/>
      <c r="K207" s="27"/>
    </row>
    <row r="208" spans="1:11" ht="38.25" x14ac:dyDescent="0.25">
      <c r="A208" s="9">
        <v>5152</v>
      </c>
      <c r="B208" s="7">
        <v>921000</v>
      </c>
      <c r="C208" s="8" t="s">
        <v>173</v>
      </c>
      <c r="D208" s="8"/>
      <c r="E208" s="27"/>
      <c r="F208" s="27"/>
      <c r="G208" s="27"/>
      <c r="H208" s="27"/>
      <c r="I208" s="27"/>
      <c r="J208" s="27"/>
      <c r="K208" s="27"/>
    </row>
    <row r="209" spans="1:11" ht="25.5" x14ac:dyDescent="0.25">
      <c r="A209" s="10">
        <v>5153</v>
      </c>
      <c r="B209" s="11">
        <v>921100</v>
      </c>
      <c r="C209" s="12" t="s">
        <v>174</v>
      </c>
      <c r="D209" s="12"/>
      <c r="E209" s="27"/>
      <c r="F209" s="27"/>
      <c r="G209" s="27"/>
      <c r="H209" s="27"/>
      <c r="I209" s="27"/>
      <c r="J209" s="27"/>
      <c r="K209" s="27"/>
    </row>
    <row r="210" spans="1:11" ht="25.5" x14ac:dyDescent="0.25">
      <c r="A210" s="10">
        <v>5154</v>
      </c>
      <c r="B210" s="11">
        <v>921200</v>
      </c>
      <c r="C210" s="12" t="s">
        <v>175</v>
      </c>
      <c r="D210" s="12"/>
      <c r="E210" s="27"/>
      <c r="F210" s="27"/>
      <c r="G210" s="27"/>
      <c r="H210" s="27"/>
      <c r="I210" s="27"/>
      <c r="J210" s="27"/>
      <c r="K210" s="27"/>
    </row>
    <row r="211" spans="1:11" ht="38.25" x14ac:dyDescent="0.25">
      <c r="A211" s="10">
        <v>5155</v>
      </c>
      <c r="B211" s="11">
        <v>921300</v>
      </c>
      <c r="C211" s="12" t="s">
        <v>176</v>
      </c>
      <c r="D211" s="12"/>
      <c r="E211" s="27"/>
      <c r="F211" s="27"/>
      <c r="G211" s="27"/>
      <c r="H211" s="27"/>
      <c r="I211" s="27"/>
      <c r="J211" s="27"/>
      <c r="K211" s="27"/>
    </row>
    <row r="212" spans="1:11" ht="25.5" x14ac:dyDescent="0.25">
      <c r="A212" s="10">
        <v>5156</v>
      </c>
      <c r="B212" s="11">
        <v>921400</v>
      </c>
      <c r="C212" s="12" t="s">
        <v>177</v>
      </c>
      <c r="D212" s="12"/>
      <c r="E212" s="27"/>
      <c r="F212" s="27"/>
      <c r="G212" s="27"/>
      <c r="H212" s="27"/>
      <c r="I212" s="27"/>
      <c r="J212" s="27"/>
      <c r="K212" s="27"/>
    </row>
    <row r="213" spans="1:11" ht="38.25" x14ac:dyDescent="0.25">
      <c r="A213" s="10">
        <v>5157</v>
      </c>
      <c r="B213" s="11">
        <v>921500</v>
      </c>
      <c r="C213" s="12" t="s">
        <v>178</v>
      </c>
      <c r="D213" s="12"/>
      <c r="E213" s="27"/>
      <c r="F213" s="27"/>
      <c r="G213" s="27"/>
      <c r="H213" s="27"/>
      <c r="I213" s="27"/>
      <c r="J213" s="27"/>
      <c r="K213" s="27"/>
    </row>
    <row r="214" spans="1:11" ht="38.25" x14ac:dyDescent="0.25">
      <c r="A214" s="10">
        <v>5158</v>
      </c>
      <c r="B214" s="11">
        <v>921600</v>
      </c>
      <c r="C214" s="12" t="s">
        <v>179</v>
      </c>
      <c r="D214" s="12"/>
      <c r="E214" s="27"/>
      <c r="F214" s="27"/>
      <c r="G214" s="27"/>
      <c r="H214" s="27"/>
      <c r="I214" s="27"/>
      <c r="J214" s="27"/>
      <c r="K214" s="27"/>
    </row>
    <row r="215" spans="1:11" ht="25.5" x14ac:dyDescent="0.25">
      <c r="A215" s="10">
        <v>5159</v>
      </c>
      <c r="B215" s="11">
        <v>921700</v>
      </c>
      <c r="C215" s="12" t="s">
        <v>180</v>
      </c>
      <c r="D215" s="12"/>
      <c r="E215" s="27"/>
      <c r="F215" s="27"/>
      <c r="G215" s="27"/>
      <c r="H215" s="27"/>
      <c r="I215" s="27"/>
      <c r="J215" s="27"/>
      <c r="K215" s="27"/>
    </row>
    <row r="216" spans="1:11" ht="38.25" x14ac:dyDescent="0.25">
      <c r="A216" s="10">
        <v>5160</v>
      </c>
      <c r="B216" s="11">
        <v>921800</v>
      </c>
      <c r="C216" s="12" t="s">
        <v>181</v>
      </c>
      <c r="D216" s="12"/>
      <c r="E216" s="27"/>
      <c r="F216" s="27"/>
      <c r="G216" s="27"/>
      <c r="H216" s="27"/>
      <c r="I216" s="27"/>
      <c r="J216" s="27"/>
      <c r="K216" s="27"/>
    </row>
    <row r="217" spans="1:11" ht="25.5" x14ac:dyDescent="0.25">
      <c r="A217" s="10">
        <v>5161</v>
      </c>
      <c r="B217" s="11">
        <v>921900</v>
      </c>
      <c r="C217" s="12" t="s">
        <v>182</v>
      </c>
      <c r="D217" s="12"/>
      <c r="E217" s="27"/>
      <c r="F217" s="27"/>
      <c r="G217" s="27"/>
      <c r="H217" s="27"/>
      <c r="I217" s="27"/>
      <c r="J217" s="27"/>
      <c r="K217" s="27"/>
    </row>
    <row r="218" spans="1:11" ht="38.25" x14ac:dyDescent="0.25">
      <c r="A218" s="9">
        <v>5162</v>
      </c>
      <c r="B218" s="7">
        <v>922000</v>
      </c>
      <c r="C218" s="8" t="s">
        <v>183</v>
      </c>
      <c r="D218" s="8"/>
      <c r="E218" s="27"/>
      <c r="F218" s="27"/>
      <c r="G218" s="27"/>
      <c r="H218" s="27"/>
      <c r="I218" s="27"/>
      <c r="J218" s="27"/>
      <c r="K218" s="27"/>
    </row>
    <row r="219" spans="1:11" ht="25.5" x14ac:dyDescent="0.25">
      <c r="A219" s="10">
        <v>5163</v>
      </c>
      <c r="B219" s="11">
        <v>922100</v>
      </c>
      <c r="C219" s="12" t="s">
        <v>184</v>
      </c>
      <c r="D219" s="12"/>
      <c r="E219" s="27"/>
      <c r="F219" s="27"/>
      <c r="G219" s="27"/>
      <c r="H219" s="27"/>
      <c r="I219" s="27"/>
      <c r="J219" s="27"/>
      <c r="K219" s="27"/>
    </row>
    <row r="220" spans="1:11" ht="25.5" x14ac:dyDescent="0.25">
      <c r="A220" s="10">
        <v>5164</v>
      </c>
      <c r="B220" s="11">
        <v>922200</v>
      </c>
      <c r="C220" s="12" t="s">
        <v>185</v>
      </c>
      <c r="D220" s="12"/>
      <c r="E220" s="27"/>
      <c r="F220" s="27"/>
      <c r="G220" s="27"/>
      <c r="H220" s="27"/>
      <c r="I220" s="27"/>
      <c r="J220" s="27"/>
      <c r="K220" s="27"/>
    </row>
    <row r="221" spans="1:11" ht="25.5" x14ac:dyDescent="0.25">
      <c r="A221" s="10">
        <v>5165</v>
      </c>
      <c r="B221" s="11">
        <v>922300</v>
      </c>
      <c r="C221" s="12" t="s">
        <v>186</v>
      </c>
      <c r="D221" s="12"/>
      <c r="E221" s="27"/>
      <c r="F221" s="27"/>
      <c r="G221" s="27"/>
      <c r="H221" s="27"/>
      <c r="I221" s="27"/>
      <c r="J221" s="27"/>
      <c r="K221" s="27"/>
    </row>
    <row r="222" spans="1:11" ht="25.5" x14ac:dyDescent="0.25">
      <c r="A222" s="10">
        <v>5166</v>
      </c>
      <c r="B222" s="11">
        <v>922400</v>
      </c>
      <c r="C222" s="12" t="s">
        <v>187</v>
      </c>
      <c r="D222" s="12"/>
      <c r="E222" s="27"/>
      <c r="F222" s="27"/>
      <c r="G222" s="27"/>
      <c r="H222" s="27"/>
      <c r="I222" s="27"/>
      <c r="J222" s="27"/>
      <c r="K222" s="27"/>
    </row>
    <row r="223" spans="1:11" ht="25.5" x14ac:dyDescent="0.25">
      <c r="A223" s="10">
        <v>5167</v>
      </c>
      <c r="B223" s="11">
        <v>922500</v>
      </c>
      <c r="C223" s="12" t="s">
        <v>188</v>
      </c>
      <c r="D223" s="12"/>
      <c r="E223" s="27"/>
      <c r="F223" s="27"/>
      <c r="G223" s="27"/>
      <c r="H223" s="27"/>
      <c r="I223" s="27"/>
      <c r="J223" s="27"/>
      <c r="K223" s="27"/>
    </row>
    <row r="224" spans="1:11" ht="15" hidden="1" customHeight="1" x14ac:dyDescent="0.25">
      <c r="A224" s="119" t="s">
        <v>3</v>
      </c>
      <c r="B224" s="120" t="s">
        <v>4</v>
      </c>
      <c r="C224" s="121" t="s">
        <v>5</v>
      </c>
      <c r="D224" s="130" t="s">
        <v>459</v>
      </c>
      <c r="E224" s="115" t="s">
        <v>6</v>
      </c>
      <c r="F224" s="116"/>
      <c r="G224" s="116"/>
      <c r="H224" s="116"/>
      <c r="I224" s="116"/>
      <c r="J224" s="116"/>
      <c r="K224" s="125"/>
    </row>
    <row r="225" spans="1:11" ht="15" hidden="1" customHeight="1" x14ac:dyDescent="0.25">
      <c r="A225" s="119"/>
      <c r="B225" s="120"/>
      <c r="C225" s="121"/>
      <c r="D225" s="131"/>
      <c r="E225" s="118" t="s">
        <v>482</v>
      </c>
      <c r="F225" s="115" t="s">
        <v>8</v>
      </c>
      <c r="G225" s="116"/>
      <c r="H225" s="116"/>
      <c r="I225" s="117"/>
      <c r="J225" s="111" t="s">
        <v>9</v>
      </c>
      <c r="K225" s="126" t="s">
        <v>10</v>
      </c>
    </row>
    <row r="226" spans="1:11" ht="68.25" hidden="1" customHeight="1" x14ac:dyDescent="0.25">
      <c r="A226" s="119"/>
      <c r="B226" s="120"/>
      <c r="C226" s="121"/>
      <c r="D226" s="132"/>
      <c r="E226" s="118"/>
      <c r="F226" s="2" t="s">
        <v>11</v>
      </c>
      <c r="G226" s="3" t="s">
        <v>12</v>
      </c>
      <c r="H226" s="2" t="s">
        <v>13</v>
      </c>
      <c r="I226" s="2" t="s">
        <v>14</v>
      </c>
      <c r="J226" s="111"/>
      <c r="K226" s="126"/>
    </row>
    <row r="227" spans="1:11" hidden="1" x14ac:dyDescent="0.25">
      <c r="A227" s="13" t="s">
        <v>24</v>
      </c>
      <c r="B227" s="14" t="s">
        <v>25</v>
      </c>
      <c r="C227" s="14" t="s">
        <v>26</v>
      </c>
      <c r="D227" s="14">
        <v>4</v>
      </c>
      <c r="E227" s="14">
        <v>5</v>
      </c>
      <c r="F227" s="14">
        <v>6</v>
      </c>
      <c r="G227" s="14">
        <v>7</v>
      </c>
      <c r="H227" s="14">
        <v>8</v>
      </c>
      <c r="I227" s="14">
        <v>9</v>
      </c>
      <c r="J227" s="14">
        <v>10</v>
      </c>
      <c r="K227" s="14" t="s">
        <v>460</v>
      </c>
    </row>
    <row r="228" spans="1:11" ht="25.5" x14ac:dyDescent="0.25">
      <c r="A228" s="10">
        <v>5168</v>
      </c>
      <c r="B228" s="11">
        <v>922600</v>
      </c>
      <c r="C228" s="12" t="s">
        <v>189</v>
      </c>
      <c r="D228" s="12"/>
      <c r="E228" s="27"/>
      <c r="F228" s="27"/>
      <c r="G228" s="27"/>
      <c r="H228" s="27"/>
      <c r="I228" s="27"/>
      <c r="J228" s="27"/>
      <c r="K228" s="27"/>
    </row>
    <row r="229" spans="1:11" ht="25.5" x14ac:dyDescent="0.25">
      <c r="A229" s="10">
        <v>5169</v>
      </c>
      <c r="B229" s="11">
        <v>922700</v>
      </c>
      <c r="C229" s="12" t="s">
        <v>190</v>
      </c>
      <c r="D229" s="12"/>
      <c r="E229" s="27"/>
      <c r="F229" s="27"/>
      <c r="G229" s="27"/>
      <c r="H229" s="27"/>
      <c r="I229" s="27"/>
      <c r="J229" s="27"/>
      <c r="K229" s="27"/>
    </row>
    <row r="230" spans="1:11" x14ac:dyDescent="0.25">
      <c r="A230" s="10">
        <v>5170</v>
      </c>
      <c r="B230" s="11">
        <v>922800</v>
      </c>
      <c r="C230" s="12" t="s">
        <v>191</v>
      </c>
      <c r="D230" s="12"/>
      <c r="E230" s="27"/>
      <c r="F230" s="27"/>
      <c r="G230" s="27"/>
      <c r="H230" s="27"/>
      <c r="I230" s="27"/>
      <c r="J230" s="27"/>
      <c r="K230" s="27"/>
    </row>
    <row r="231" spans="1:11" ht="26.25" thickBot="1" x14ac:dyDescent="0.3">
      <c r="A231" s="23">
        <v>5171</v>
      </c>
      <c r="B231" s="24"/>
      <c r="C231" s="25" t="s">
        <v>192</v>
      </c>
      <c r="D231" s="39">
        <f>D11+D183</f>
        <v>674745400</v>
      </c>
      <c r="E231" s="39">
        <f>E11+E183</f>
        <v>698488400</v>
      </c>
      <c r="F231" s="39">
        <f t="shared" ref="F231:K231" si="18">F11+F183</f>
        <v>3500000</v>
      </c>
      <c r="G231" s="39">
        <f t="shared" si="18"/>
        <v>0</v>
      </c>
      <c r="H231" s="39">
        <f t="shared" si="18"/>
        <v>20500000</v>
      </c>
      <c r="I231" s="39">
        <f t="shared" si="18"/>
        <v>574874400</v>
      </c>
      <c r="J231" s="39">
        <f t="shared" si="18"/>
        <v>0</v>
      </c>
      <c r="K231" s="39">
        <f t="shared" si="18"/>
        <v>99614000</v>
      </c>
    </row>
    <row r="232" spans="1:11" x14ac:dyDescent="0.25">
      <c r="A232" s="15"/>
      <c r="B232" s="16"/>
      <c r="C232" s="17"/>
      <c r="D232" s="17"/>
    </row>
    <row r="233" spans="1:11" x14ac:dyDescent="0.25">
      <c r="A233" s="18" t="s">
        <v>193</v>
      </c>
      <c r="B233" s="16"/>
      <c r="C233" s="17"/>
      <c r="D233" s="17"/>
    </row>
    <row r="234" spans="1:11" ht="15.75" thickBot="1" x14ac:dyDescent="0.3">
      <c r="A234" s="15"/>
      <c r="B234" s="16"/>
      <c r="C234" s="17"/>
      <c r="D234" s="17"/>
    </row>
    <row r="235" spans="1:11" ht="15" customHeight="1" x14ac:dyDescent="0.25">
      <c r="A235" s="133" t="s">
        <v>3</v>
      </c>
      <c r="B235" s="135" t="s">
        <v>4</v>
      </c>
      <c r="C235" s="135" t="s">
        <v>5</v>
      </c>
      <c r="D235" s="148" t="s">
        <v>498</v>
      </c>
      <c r="E235" s="140" t="s">
        <v>455</v>
      </c>
      <c r="F235" s="141"/>
      <c r="G235" s="141"/>
      <c r="H235" s="141"/>
      <c r="I235" s="141"/>
      <c r="J235" s="141"/>
      <c r="K235" s="142"/>
    </row>
    <row r="236" spans="1:11" ht="15" customHeight="1" x14ac:dyDescent="0.25">
      <c r="A236" s="134"/>
      <c r="B236" s="136"/>
      <c r="C236" s="137"/>
      <c r="D236" s="149"/>
      <c r="E236" s="143" t="s">
        <v>456</v>
      </c>
      <c r="F236" s="145" t="s">
        <v>457</v>
      </c>
      <c r="G236" s="146"/>
      <c r="H236" s="146"/>
      <c r="I236" s="147"/>
      <c r="J236" s="143" t="s">
        <v>9</v>
      </c>
      <c r="K236" s="138" t="s">
        <v>10</v>
      </c>
    </row>
    <row r="237" spans="1:11" ht="58.5" customHeight="1" x14ac:dyDescent="0.25">
      <c r="A237" s="134"/>
      <c r="B237" s="136"/>
      <c r="C237" s="137"/>
      <c r="D237" s="150"/>
      <c r="E237" s="144"/>
      <c r="F237" s="20" t="s">
        <v>458</v>
      </c>
      <c r="G237" s="20" t="s">
        <v>12</v>
      </c>
      <c r="H237" s="20" t="s">
        <v>13</v>
      </c>
      <c r="I237" s="20" t="s">
        <v>14</v>
      </c>
      <c r="J237" s="144"/>
      <c r="K237" s="139"/>
    </row>
    <row r="238" spans="1:11" x14ac:dyDescent="0.25">
      <c r="A238" s="19">
        <v>1</v>
      </c>
      <c r="B238" s="20">
        <v>2</v>
      </c>
      <c r="C238" s="20">
        <v>3</v>
      </c>
      <c r="D238" s="29">
        <v>4</v>
      </c>
      <c r="E238" s="29">
        <v>5</v>
      </c>
      <c r="F238" s="29">
        <v>6</v>
      </c>
      <c r="G238" s="29">
        <v>7</v>
      </c>
      <c r="H238" s="29">
        <v>8</v>
      </c>
      <c r="I238" s="29">
        <v>9</v>
      </c>
      <c r="J238" s="30">
        <v>10</v>
      </c>
      <c r="K238" s="30">
        <v>11</v>
      </c>
    </row>
    <row r="239" spans="1:11" ht="25.5" x14ac:dyDescent="0.25">
      <c r="A239" s="21">
        <v>5172</v>
      </c>
      <c r="B239" s="7"/>
      <c r="C239" s="8" t="s">
        <v>194</v>
      </c>
      <c r="D239" s="33">
        <f t="shared" ref="D239:K239" si="19">D240+D451</f>
        <v>674745400</v>
      </c>
      <c r="E239" s="33">
        <f t="shared" si="19"/>
        <v>698648400.16000009</v>
      </c>
      <c r="F239" s="33">
        <f t="shared" si="19"/>
        <v>3500000</v>
      </c>
      <c r="G239" s="33">
        <f t="shared" si="19"/>
        <v>0</v>
      </c>
      <c r="H239" s="33">
        <f t="shared" si="19"/>
        <v>20500000.16</v>
      </c>
      <c r="I239" s="33">
        <f t="shared" si="19"/>
        <v>575034400</v>
      </c>
      <c r="J239" s="33">
        <f t="shared" si="19"/>
        <v>0</v>
      </c>
      <c r="K239" s="33">
        <f t="shared" si="19"/>
        <v>99614000</v>
      </c>
    </row>
    <row r="240" spans="1:11" ht="25.5" x14ac:dyDescent="0.25">
      <c r="A240" s="21">
        <v>5173</v>
      </c>
      <c r="B240" s="7">
        <v>400000</v>
      </c>
      <c r="C240" s="8" t="s">
        <v>195</v>
      </c>
      <c r="D240" s="33">
        <f t="shared" ref="D240:K240" si="20">D241+D267+D331+D350+D378+D391+D411+D430</f>
        <v>597485400</v>
      </c>
      <c r="E240" s="33">
        <f t="shared" si="20"/>
        <v>626388400.16000009</v>
      </c>
      <c r="F240" s="33">
        <f t="shared" si="20"/>
        <v>2450000</v>
      </c>
      <c r="G240" s="33">
        <f t="shared" si="20"/>
        <v>0</v>
      </c>
      <c r="H240" s="33">
        <f t="shared" si="20"/>
        <v>16400000.16</v>
      </c>
      <c r="I240" s="33">
        <f t="shared" si="20"/>
        <v>575034400</v>
      </c>
      <c r="J240" s="33">
        <f t="shared" si="20"/>
        <v>0</v>
      </c>
      <c r="K240" s="33">
        <f t="shared" si="20"/>
        <v>32504000</v>
      </c>
    </row>
    <row r="241" spans="1:11" ht="25.5" x14ac:dyDescent="0.25">
      <c r="A241" s="21">
        <v>5174</v>
      </c>
      <c r="B241" s="7">
        <v>410000</v>
      </c>
      <c r="C241" s="8" t="s">
        <v>196</v>
      </c>
      <c r="D241" s="33">
        <f>D242+D244+D248+D250+D259+D261+D263+D265</f>
        <v>386478000</v>
      </c>
      <c r="E241" s="33">
        <f t="shared" ref="E241:K241" si="21">E242+E244+E248+E250+E259+E261+E263+E265</f>
        <v>411378000.16000003</v>
      </c>
      <c r="F241" s="33">
        <f t="shared" si="21"/>
        <v>0</v>
      </c>
      <c r="G241" s="33">
        <f t="shared" si="21"/>
        <v>0</v>
      </c>
      <c r="H241" s="66">
        <f t="shared" si="21"/>
        <v>9000000.1600000001</v>
      </c>
      <c r="I241" s="33">
        <f t="shared" si="21"/>
        <v>380478000</v>
      </c>
      <c r="J241" s="33">
        <f t="shared" si="21"/>
        <v>0</v>
      </c>
      <c r="K241" s="33">
        <f t="shared" si="21"/>
        <v>21900000</v>
      </c>
    </row>
    <row r="242" spans="1:11" ht="25.5" x14ac:dyDescent="0.25">
      <c r="A242" s="21">
        <v>5175</v>
      </c>
      <c r="B242" s="7">
        <v>411000</v>
      </c>
      <c r="C242" s="8" t="s">
        <v>197</v>
      </c>
      <c r="D242" s="33">
        <f>D243</f>
        <v>306350000</v>
      </c>
      <c r="E242" s="33">
        <f t="shared" ref="E242:K242" si="22">E243</f>
        <v>324985715</v>
      </c>
      <c r="F242" s="33">
        <f t="shared" si="22"/>
        <v>0</v>
      </c>
      <c r="G242" s="33">
        <f t="shared" si="22"/>
        <v>0</v>
      </c>
      <c r="H242" s="33">
        <f t="shared" si="22"/>
        <v>4685715</v>
      </c>
      <c r="I242" s="33">
        <f t="shared" si="22"/>
        <v>302000000</v>
      </c>
      <c r="J242" s="33">
        <f t="shared" si="22"/>
        <v>0</v>
      </c>
      <c r="K242" s="33">
        <f t="shared" si="22"/>
        <v>18300000</v>
      </c>
    </row>
    <row r="243" spans="1:11" x14ac:dyDescent="0.25">
      <c r="A243" s="22">
        <v>5176</v>
      </c>
      <c r="B243" s="11">
        <v>411100</v>
      </c>
      <c r="C243" s="12" t="s">
        <v>198</v>
      </c>
      <c r="D243" s="40">
        <v>306350000</v>
      </c>
      <c r="E243" s="47">
        <f>F243+G243+H243+I243+J243+K243</f>
        <v>324985715</v>
      </c>
      <c r="F243" s="47"/>
      <c r="G243" s="47"/>
      <c r="H243" s="65">
        <v>4685715</v>
      </c>
      <c r="I243" s="68">
        <v>302000000</v>
      </c>
      <c r="J243" s="65"/>
      <c r="K243" s="65">
        <v>18300000</v>
      </c>
    </row>
    <row r="244" spans="1:11" ht="25.5" x14ac:dyDescent="0.25">
      <c r="A244" s="21">
        <v>5177</v>
      </c>
      <c r="B244" s="7">
        <v>412000</v>
      </c>
      <c r="C244" s="8" t="s">
        <v>199</v>
      </c>
      <c r="D244" s="33">
        <f>D245+D246+D247</f>
        <v>57650000</v>
      </c>
      <c r="E244" s="33">
        <f t="shared" ref="E244:K244" si="23">E245+E246+E247</f>
        <v>56250000</v>
      </c>
      <c r="F244" s="33">
        <f t="shared" si="23"/>
        <v>0</v>
      </c>
      <c r="G244" s="33">
        <f t="shared" si="23"/>
        <v>0</v>
      </c>
      <c r="H244" s="66">
        <f t="shared" si="23"/>
        <v>850000</v>
      </c>
      <c r="I244" s="71">
        <f t="shared" si="23"/>
        <v>53200000</v>
      </c>
      <c r="J244" s="66">
        <f t="shared" si="23"/>
        <v>0</v>
      </c>
      <c r="K244" s="66">
        <f t="shared" si="23"/>
        <v>2200000</v>
      </c>
    </row>
    <row r="245" spans="1:11" ht="25.5" x14ac:dyDescent="0.25">
      <c r="A245" s="22">
        <v>5178</v>
      </c>
      <c r="B245" s="11">
        <v>412100</v>
      </c>
      <c r="C245" s="12" t="s">
        <v>200</v>
      </c>
      <c r="D245" s="40">
        <v>41280000</v>
      </c>
      <c r="E245" s="48">
        <f>F245+G245+H245+I245+J245+K245</f>
        <v>39870000</v>
      </c>
      <c r="F245" s="48"/>
      <c r="G245" s="48"/>
      <c r="H245" s="65">
        <v>610000</v>
      </c>
      <c r="I245" s="68">
        <v>37700000</v>
      </c>
      <c r="J245" s="65"/>
      <c r="K245" s="65">
        <v>1560000</v>
      </c>
    </row>
    <row r="246" spans="1:11" x14ac:dyDescent="0.25">
      <c r="A246" s="22">
        <v>5179</v>
      </c>
      <c r="B246" s="11">
        <v>412200</v>
      </c>
      <c r="C246" s="12" t="s">
        <v>201</v>
      </c>
      <c r="D246" s="40">
        <v>16370000</v>
      </c>
      <c r="E246" s="48">
        <f>F246+G246+H246+I246+J246+K246</f>
        <v>16380000</v>
      </c>
      <c r="F246" s="48"/>
      <c r="G246" s="48"/>
      <c r="H246" s="65">
        <v>240000</v>
      </c>
      <c r="I246" s="68">
        <v>15500000</v>
      </c>
      <c r="J246" s="65"/>
      <c r="K246" s="65">
        <v>640000</v>
      </c>
    </row>
    <row r="247" spans="1:11" x14ac:dyDescent="0.25">
      <c r="A247" s="22">
        <v>5180</v>
      </c>
      <c r="B247" s="11">
        <v>412300</v>
      </c>
      <c r="C247" s="12" t="s">
        <v>202</v>
      </c>
      <c r="D247" s="12"/>
      <c r="E247" s="27"/>
      <c r="F247" s="27"/>
      <c r="G247" s="27"/>
      <c r="H247" s="27"/>
      <c r="I247" s="27"/>
      <c r="J247" s="27"/>
      <c r="K247" s="27"/>
    </row>
    <row r="248" spans="1:11" x14ac:dyDescent="0.25">
      <c r="A248" s="21">
        <v>5181</v>
      </c>
      <c r="B248" s="7">
        <v>413000</v>
      </c>
      <c r="C248" s="8" t="s">
        <v>203</v>
      </c>
      <c r="D248" s="8"/>
      <c r="E248" s="27"/>
      <c r="F248" s="27"/>
      <c r="G248" s="27"/>
      <c r="H248" s="27"/>
      <c r="I248" s="27"/>
      <c r="J248" s="27"/>
      <c r="K248" s="27"/>
    </row>
    <row r="249" spans="1:11" x14ac:dyDescent="0.25">
      <c r="A249" s="22">
        <v>5182</v>
      </c>
      <c r="B249" s="11">
        <v>413100</v>
      </c>
      <c r="C249" s="12" t="s">
        <v>204</v>
      </c>
      <c r="D249" s="12"/>
      <c r="E249" s="27"/>
      <c r="F249" s="27"/>
      <c r="G249" s="27"/>
      <c r="H249" s="27"/>
      <c r="I249" s="27"/>
      <c r="J249" s="27"/>
      <c r="K249" s="27"/>
    </row>
    <row r="250" spans="1:11" ht="25.5" x14ac:dyDescent="0.25">
      <c r="A250" s="21">
        <v>5183</v>
      </c>
      <c r="B250" s="7">
        <v>414000</v>
      </c>
      <c r="C250" s="8" t="s">
        <v>205</v>
      </c>
      <c r="D250" s="33">
        <f>D251+D252+D253+D258</f>
        <v>2500000</v>
      </c>
      <c r="E250" s="33">
        <f t="shared" ref="E250:K250" si="24">E251+E252+E253+E258</f>
        <v>10164285.16</v>
      </c>
      <c r="F250" s="33">
        <f t="shared" si="24"/>
        <v>0</v>
      </c>
      <c r="G250" s="33">
        <f t="shared" si="24"/>
        <v>0</v>
      </c>
      <c r="H250" s="33">
        <f t="shared" si="24"/>
        <v>3464285.16</v>
      </c>
      <c r="I250" s="33">
        <f t="shared" si="24"/>
        <v>6700000</v>
      </c>
      <c r="J250" s="33">
        <f t="shared" si="24"/>
        <v>0</v>
      </c>
      <c r="K250" s="33">
        <f t="shared" si="24"/>
        <v>0</v>
      </c>
    </row>
    <row r="251" spans="1:11" ht="25.5" x14ac:dyDescent="0.25">
      <c r="A251" s="22">
        <v>5184</v>
      </c>
      <c r="B251" s="11">
        <v>414100</v>
      </c>
      <c r="C251" s="12" t="s">
        <v>206</v>
      </c>
      <c r="D251" s="40">
        <v>0</v>
      </c>
      <c r="E251" s="50">
        <f>F251+G251+H251+I251+J251+K251</f>
        <v>0</v>
      </c>
      <c r="F251" s="50"/>
      <c r="G251" s="50"/>
      <c r="H251" s="50"/>
      <c r="I251" s="50"/>
      <c r="J251" s="40"/>
      <c r="K251" s="40"/>
    </row>
    <row r="252" spans="1:11" ht="22.5" customHeight="1" x14ac:dyDescent="0.25">
      <c r="A252" s="22">
        <v>5185</v>
      </c>
      <c r="B252" s="11">
        <v>414200</v>
      </c>
      <c r="C252" s="12" t="s">
        <v>207</v>
      </c>
      <c r="D252" s="12"/>
      <c r="E252" s="27"/>
      <c r="F252" s="27"/>
      <c r="G252" s="27"/>
      <c r="H252" s="27"/>
      <c r="I252" s="27"/>
      <c r="J252" s="27"/>
      <c r="K252" s="27"/>
    </row>
    <row r="253" spans="1:11" x14ac:dyDescent="0.25">
      <c r="A253" s="22">
        <v>5186</v>
      </c>
      <c r="B253" s="11">
        <v>414300</v>
      </c>
      <c r="C253" s="12" t="s">
        <v>208</v>
      </c>
      <c r="D253" s="60">
        <v>2500000</v>
      </c>
      <c r="E253" s="47">
        <f>F253+G253+H253+I253+J253+K253</f>
        <v>10164285.16</v>
      </c>
      <c r="F253" s="47"/>
      <c r="G253" s="47"/>
      <c r="H253" s="65">
        <v>3464285.16</v>
      </c>
      <c r="I253" s="47">
        <v>6700000</v>
      </c>
      <c r="J253" s="47"/>
      <c r="K253" s="47"/>
    </row>
    <row r="254" spans="1:11" ht="15" hidden="1" customHeight="1" x14ac:dyDescent="0.25">
      <c r="A254" s="133" t="s">
        <v>3</v>
      </c>
      <c r="B254" s="135" t="s">
        <v>4</v>
      </c>
      <c r="C254" s="135" t="s">
        <v>5</v>
      </c>
      <c r="D254" s="148" t="s">
        <v>459</v>
      </c>
      <c r="E254" s="140" t="s">
        <v>455</v>
      </c>
      <c r="F254" s="141"/>
      <c r="G254" s="141"/>
      <c r="H254" s="141"/>
      <c r="I254" s="141"/>
      <c r="J254" s="141"/>
      <c r="K254" s="142"/>
    </row>
    <row r="255" spans="1:11" ht="15" hidden="1" customHeight="1" x14ac:dyDescent="0.25">
      <c r="A255" s="134"/>
      <c r="B255" s="136"/>
      <c r="C255" s="137"/>
      <c r="D255" s="149"/>
      <c r="E255" s="143" t="s">
        <v>456</v>
      </c>
      <c r="F255" s="145" t="s">
        <v>457</v>
      </c>
      <c r="G255" s="146"/>
      <c r="H255" s="146"/>
      <c r="I255" s="147"/>
      <c r="J255" s="143" t="s">
        <v>9</v>
      </c>
      <c r="K255" s="138" t="s">
        <v>10</v>
      </c>
    </row>
    <row r="256" spans="1:11" ht="51.75" hidden="1" customHeight="1" x14ac:dyDescent="0.25">
      <c r="A256" s="134"/>
      <c r="B256" s="136"/>
      <c r="C256" s="137"/>
      <c r="D256" s="150"/>
      <c r="E256" s="144"/>
      <c r="F256" s="20" t="s">
        <v>458</v>
      </c>
      <c r="G256" s="20" t="s">
        <v>12</v>
      </c>
      <c r="H256" s="20" t="s">
        <v>13</v>
      </c>
      <c r="I256" s="20" t="s">
        <v>14</v>
      </c>
      <c r="J256" s="144"/>
      <c r="K256" s="139"/>
    </row>
    <row r="257" spans="1:11" hidden="1" x14ac:dyDescent="0.25">
      <c r="A257" s="19">
        <v>1</v>
      </c>
      <c r="B257" s="20">
        <v>2</v>
      </c>
      <c r="C257" s="20">
        <v>3</v>
      </c>
      <c r="D257" s="29">
        <v>4</v>
      </c>
      <c r="E257" s="29">
        <v>5</v>
      </c>
      <c r="F257" s="29">
        <v>6</v>
      </c>
      <c r="G257" s="29">
        <v>7</v>
      </c>
      <c r="H257" s="29">
        <v>8</v>
      </c>
      <c r="I257" s="29">
        <v>9</v>
      </c>
      <c r="J257" s="30">
        <v>10</v>
      </c>
      <c r="K257" s="30">
        <v>11</v>
      </c>
    </row>
    <row r="258" spans="1:11" ht="38.25" x14ac:dyDescent="0.25">
      <c r="A258" s="22">
        <v>5187</v>
      </c>
      <c r="B258" s="11">
        <v>414400</v>
      </c>
      <c r="C258" s="12" t="s">
        <v>209</v>
      </c>
      <c r="D258" s="40">
        <v>0</v>
      </c>
      <c r="E258" s="50">
        <f>F258+G258+H258+I258+J258+K258</f>
        <v>0</v>
      </c>
      <c r="F258" s="50"/>
      <c r="G258" s="50"/>
      <c r="H258" s="50"/>
      <c r="I258" s="50"/>
      <c r="J258" s="50"/>
      <c r="K258" s="50"/>
    </row>
    <row r="259" spans="1:11" ht="25.5" x14ac:dyDescent="0.25">
      <c r="A259" s="21">
        <v>5188</v>
      </c>
      <c r="B259" s="7">
        <v>415000</v>
      </c>
      <c r="C259" s="8" t="s">
        <v>210</v>
      </c>
      <c r="D259" s="33">
        <f>D260</f>
        <v>15678000</v>
      </c>
      <c r="E259" s="33">
        <f t="shared" ref="E259:K259" si="25">E260</f>
        <v>15678000</v>
      </c>
      <c r="F259" s="33">
        <f t="shared" si="25"/>
        <v>0</v>
      </c>
      <c r="G259" s="33">
        <f t="shared" si="25"/>
        <v>0</v>
      </c>
      <c r="H259" s="33">
        <f t="shared" si="25"/>
        <v>0</v>
      </c>
      <c r="I259" s="33">
        <f t="shared" si="25"/>
        <v>14378000</v>
      </c>
      <c r="J259" s="33">
        <f t="shared" si="25"/>
        <v>0</v>
      </c>
      <c r="K259" s="33">
        <f t="shared" si="25"/>
        <v>1300000</v>
      </c>
    </row>
    <row r="260" spans="1:11" x14ac:dyDescent="0.25">
      <c r="A260" s="22">
        <v>5189</v>
      </c>
      <c r="B260" s="11">
        <v>415100</v>
      </c>
      <c r="C260" s="12" t="s">
        <v>211</v>
      </c>
      <c r="D260" s="40">
        <v>15678000</v>
      </c>
      <c r="E260" s="65">
        <f>F260+G260+H260+I260+J260+K260</f>
        <v>15678000</v>
      </c>
      <c r="F260" s="65"/>
      <c r="G260" s="65"/>
      <c r="H260" s="65"/>
      <c r="I260" s="65">
        <v>14378000</v>
      </c>
      <c r="J260" s="65"/>
      <c r="K260" s="65">
        <v>1300000</v>
      </c>
    </row>
    <row r="261" spans="1:11" ht="25.5" x14ac:dyDescent="0.25">
      <c r="A261" s="21">
        <v>5190</v>
      </c>
      <c r="B261" s="7">
        <v>416000</v>
      </c>
      <c r="C261" s="8" t="s">
        <v>212</v>
      </c>
      <c r="D261" s="33">
        <f>D262</f>
        <v>4300000</v>
      </c>
      <c r="E261" s="33">
        <f t="shared" ref="E261:K261" si="26">E262</f>
        <v>4300000</v>
      </c>
      <c r="F261" s="33">
        <f t="shared" si="26"/>
        <v>0</v>
      </c>
      <c r="G261" s="33">
        <f t="shared" si="26"/>
        <v>0</v>
      </c>
      <c r="H261" s="33">
        <f t="shared" si="26"/>
        <v>0</v>
      </c>
      <c r="I261" s="33">
        <f t="shared" si="26"/>
        <v>4200000</v>
      </c>
      <c r="J261" s="33">
        <f t="shared" si="26"/>
        <v>0</v>
      </c>
      <c r="K261" s="33">
        <f t="shared" si="26"/>
        <v>100000</v>
      </c>
    </row>
    <row r="262" spans="1:11" ht="25.5" x14ac:dyDescent="0.25">
      <c r="A262" s="22">
        <v>5191</v>
      </c>
      <c r="B262" s="11">
        <v>416100</v>
      </c>
      <c r="C262" s="12" t="s">
        <v>213</v>
      </c>
      <c r="D262" s="40">
        <v>4300000</v>
      </c>
      <c r="E262" s="62">
        <f>F262+G262+H262+I262+J262+K262</f>
        <v>4300000</v>
      </c>
      <c r="F262" s="63"/>
      <c r="G262" s="63"/>
      <c r="H262" s="63"/>
      <c r="I262" s="62">
        <v>4200000</v>
      </c>
      <c r="J262" s="40"/>
      <c r="K262" s="40">
        <v>100000</v>
      </c>
    </row>
    <row r="263" spans="1:11" x14ac:dyDescent="0.25">
      <c r="A263" s="21">
        <v>5192</v>
      </c>
      <c r="B263" s="7">
        <v>417000</v>
      </c>
      <c r="C263" s="8" t="s">
        <v>214</v>
      </c>
      <c r="D263" s="8"/>
      <c r="E263" s="27"/>
      <c r="F263" s="27"/>
      <c r="G263" s="27"/>
      <c r="H263" s="27"/>
      <c r="I263" s="27"/>
      <c r="J263" s="27"/>
      <c r="K263" s="27"/>
    </row>
    <row r="264" spans="1:11" x14ac:dyDescent="0.25">
      <c r="A264" s="22">
        <v>5193</v>
      </c>
      <c r="B264" s="11">
        <v>417100</v>
      </c>
      <c r="C264" s="12" t="s">
        <v>215</v>
      </c>
      <c r="D264" s="12"/>
      <c r="E264" s="27"/>
      <c r="F264" s="27"/>
      <c r="G264" s="27"/>
      <c r="H264" s="27"/>
      <c r="I264" s="27"/>
      <c r="J264" s="27"/>
      <c r="K264" s="27"/>
    </row>
    <row r="265" spans="1:11" x14ac:dyDescent="0.25">
      <c r="A265" s="21">
        <v>5194</v>
      </c>
      <c r="B265" s="7">
        <v>418000</v>
      </c>
      <c r="C265" s="8" t="s">
        <v>216</v>
      </c>
      <c r="D265" s="8"/>
      <c r="E265" s="27"/>
      <c r="F265" s="27"/>
      <c r="G265" s="27"/>
      <c r="H265" s="27"/>
      <c r="I265" s="27"/>
      <c r="J265" s="27"/>
      <c r="K265" s="27"/>
    </row>
    <row r="266" spans="1:11" x14ac:dyDescent="0.25">
      <c r="A266" s="22">
        <v>5195</v>
      </c>
      <c r="B266" s="11">
        <v>418100</v>
      </c>
      <c r="C266" s="12" t="s">
        <v>217</v>
      </c>
      <c r="D266" s="12"/>
      <c r="E266" s="27"/>
      <c r="F266" s="27"/>
      <c r="G266" s="27"/>
      <c r="H266" s="27"/>
      <c r="I266" s="27"/>
      <c r="J266" s="27"/>
      <c r="K266" s="27"/>
    </row>
    <row r="267" spans="1:11" ht="25.5" x14ac:dyDescent="0.25">
      <c r="A267" s="21">
        <v>5196</v>
      </c>
      <c r="B267" s="7">
        <v>420000</v>
      </c>
      <c r="C267" s="8" t="s">
        <v>218</v>
      </c>
      <c r="D267" s="33">
        <f>D268+D276+D282+D295+D303+D306</f>
        <v>210657400</v>
      </c>
      <c r="E267" s="33">
        <f t="shared" ref="E267:K267" si="27">E268+E276+E282+E295+E303+E306</f>
        <v>214660400</v>
      </c>
      <c r="F267" s="33">
        <f t="shared" si="27"/>
        <v>2450000</v>
      </c>
      <c r="G267" s="33">
        <f t="shared" si="27"/>
        <v>0</v>
      </c>
      <c r="H267" s="33">
        <f t="shared" si="27"/>
        <v>7400000</v>
      </c>
      <c r="I267" s="33">
        <f t="shared" si="27"/>
        <v>194206400</v>
      </c>
      <c r="J267" s="33">
        <f t="shared" si="27"/>
        <v>0</v>
      </c>
      <c r="K267" s="33">
        <f t="shared" si="27"/>
        <v>10604000</v>
      </c>
    </row>
    <row r="268" spans="1:11" x14ac:dyDescent="0.25">
      <c r="A268" s="21">
        <v>5197</v>
      </c>
      <c r="B268" s="7">
        <v>421000</v>
      </c>
      <c r="C268" s="8" t="s">
        <v>219</v>
      </c>
      <c r="D268" s="33">
        <f>SUM(D269:D275)</f>
        <v>20458528</v>
      </c>
      <c r="E268" s="33">
        <f t="shared" ref="E268:K268" si="28">SUM(E269:E275)</f>
        <v>23749528</v>
      </c>
      <c r="F268" s="33">
        <f t="shared" si="28"/>
        <v>0</v>
      </c>
      <c r="G268" s="33">
        <f t="shared" si="28"/>
        <v>0</v>
      </c>
      <c r="H268" s="33">
        <f t="shared" si="28"/>
        <v>0</v>
      </c>
      <c r="I268" s="33">
        <f t="shared" si="28"/>
        <v>20624528</v>
      </c>
      <c r="J268" s="33">
        <f t="shared" si="28"/>
        <v>0</v>
      </c>
      <c r="K268" s="33">
        <f t="shared" si="28"/>
        <v>3125000</v>
      </c>
    </row>
    <row r="269" spans="1:11" ht="25.5" x14ac:dyDescent="0.25">
      <c r="A269" s="22">
        <v>5198</v>
      </c>
      <c r="B269" s="11">
        <v>421100</v>
      </c>
      <c r="C269" s="12" t="s">
        <v>220</v>
      </c>
      <c r="D269" s="40">
        <v>1521528</v>
      </c>
      <c r="E269" s="40">
        <f>F269+G269+H269+I269+J269+K269</f>
        <v>1521528</v>
      </c>
      <c r="F269" s="40"/>
      <c r="G269" s="40"/>
      <c r="H269" s="40"/>
      <c r="I269" s="60">
        <v>971528</v>
      </c>
      <c r="J269" s="40"/>
      <c r="K269" s="50">
        <v>550000</v>
      </c>
    </row>
    <row r="270" spans="1:11" x14ac:dyDescent="0.25">
      <c r="A270" s="22">
        <v>5199</v>
      </c>
      <c r="B270" s="11">
        <v>421200</v>
      </c>
      <c r="C270" s="12" t="s">
        <v>221</v>
      </c>
      <c r="D270" s="40">
        <v>12700000</v>
      </c>
      <c r="E270" s="65">
        <f t="shared" ref="E270:E281" si="29">F270+G270+H270+I270+J270+K270</f>
        <v>15103000</v>
      </c>
      <c r="F270" s="65"/>
      <c r="G270" s="65"/>
      <c r="H270" s="65"/>
      <c r="I270" s="65">
        <v>13903000</v>
      </c>
      <c r="J270" s="40"/>
      <c r="K270" s="40">
        <v>1200000</v>
      </c>
    </row>
    <row r="271" spans="1:11" ht="15" customHeight="1" x14ac:dyDescent="0.25">
      <c r="A271" s="22">
        <v>5200</v>
      </c>
      <c r="B271" s="11">
        <v>421300</v>
      </c>
      <c r="C271" s="12" t="s">
        <v>222</v>
      </c>
      <c r="D271" s="40">
        <v>2212000</v>
      </c>
      <c r="E271" s="62">
        <f t="shared" si="29"/>
        <v>2800000</v>
      </c>
      <c r="F271" s="40"/>
      <c r="G271" s="40"/>
      <c r="H271" s="40"/>
      <c r="I271" s="62">
        <v>2300000</v>
      </c>
      <c r="J271" s="40"/>
      <c r="K271" s="40">
        <v>500000</v>
      </c>
    </row>
    <row r="272" spans="1:11" x14ac:dyDescent="0.25">
      <c r="A272" s="22">
        <v>5201</v>
      </c>
      <c r="B272" s="11">
        <v>421400</v>
      </c>
      <c r="C272" s="12" t="s">
        <v>223</v>
      </c>
      <c r="D272" s="40">
        <v>2075000</v>
      </c>
      <c r="E272" s="62">
        <f t="shared" si="29"/>
        <v>2375000</v>
      </c>
      <c r="F272" s="40"/>
      <c r="G272" s="40"/>
      <c r="H272" s="40"/>
      <c r="I272" s="62">
        <v>1750000</v>
      </c>
      <c r="J272" s="40"/>
      <c r="K272" s="40">
        <v>625000</v>
      </c>
    </row>
    <row r="273" spans="1:11" x14ac:dyDescent="0.25">
      <c r="A273" s="22">
        <v>5202</v>
      </c>
      <c r="B273" s="11">
        <v>421500</v>
      </c>
      <c r="C273" s="12" t="s">
        <v>224</v>
      </c>
      <c r="D273" s="40">
        <v>1950000</v>
      </c>
      <c r="E273" s="65">
        <f t="shared" si="29"/>
        <v>1950000</v>
      </c>
      <c r="F273" s="40"/>
      <c r="G273" s="40"/>
      <c r="H273" s="40"/>
      <c r="I273" s="65">
        <v>1700000</v>
      </c>
      <c r="J273" s="40"/>
      <c r="K273" s="40">
        <v>250000</v>
      </c>
    </row>
    <row r="274" spans="1:11" x14ac:dyDescent="0.25">
      <c r="A274" s="22">
        <v>5203</v>
      </c>
      <c r="B274" s="11">
        <v>421600</v>
      </c>
      <c r="C274" s="12" t="s">
        <v>225</v>
      </c>
      <c r="D274" s="40"/>
      <c r="E274" s="40">
        <f t="shared" si="29"/>
        <v>0</v>
      </c>
      <c r="F274" s="40"/>
      <c r="G274" s="40"/>
      <c r="H274" s="40"/>
      <c r="I274" s="60"/>
      <c r="J274" s="40"/>
      <c r="K274" s="40"/>
    </row>
    <row r="275" spans="1:11" x14ac:dyDescent="0.25">
      <c r="A275" s="22">
        <v>5204</v>
      </c>
      <c r="B275" s="11">
        <v>421900</v>
      </c>
      <c r="C275" s="12" t="s">
        <v>226</v>
      </c>
      <c r="D275" s="40"/>
      <c r="E275" s="40">
        <f t="shared" si="29"/>
        <v>0</v>
      </c>
      <c r="F275" s="40"/>
      <c r="G275" s="40"/>
      <c r="H275" s="40"/>
      <c r="I275" s="60"/>
      <c r="J275" s="40"/>
      <c r="K275" s="40"/>
    </row>
    <row r="276" spans="1:11" ht="25.5" customHeight="1" x14ac:dyDescent="0.25">
      <c r="A276" s="21">
        <v>5205</v>
      </c>
      <c r="B276" s="7">
        <v>422000</v>
      </c>
      <c r="C276" s="8" t="s">
        <v>227</v>
      </c>
      <c r="D276" s="33">
        <f>D277+D278+D279+D280+D281</f>
        <v>30000</v>
      </c>
      <c r="E276" s="33">
        <f t="shared" ref="E276:K276" si="30">E277+E278+E279+E280+E281</f>
        <v>15000</v>
      </c>
      <c r="F276" s="33">
        <f t="shared" si="30"/>
        <v>0</v>
      </c>
      <c r="G276" s="33">
        <f t="shared" si="30"/>
        <v>0</v>
      </c>
      <c r="H276" s="33">
        <f t="shared" si="30"/>
        <v>0</v>
      </c>
      <c r="I276" s="61">
        <f t="shared" si="30"/>
        <v>15000</v>
      </c>
      <c r="J276" s="33">
        <f t="shared" si="30"/>
        <v>0</v>
      </c>
      <c r="K276" s="33">
        <f t="shared" si="30"/>
        <v>0</v>
      </c>
    </row>
    <row r="277" spans="1:11" x14ac:dyDescent="0.25">
      <c r="A277" s="22">
        <v>5206</v>
      </c>
      <c r="B277" s="11">
        <v>422100</v>
      </c>
      <c r="C277" s="12" t="s">
        <v>228</v>
      </c>
      <c r="D277" s="12"/>
      <c r="E277" s="40">
        <f t="shared" si="29"/>
        <v>0</v>
      </c>
      <c r="F277" s="27"/>
      <c r="G277" s="27"/>
      <c r="H277" s="27"/>
      <c r="I277" s="27"/>
      <c r="J277" s="27"/>
      <c r="K277" s="27"/>
    </row>
    <row r="278" spans="1:11" ht="25.5" x14ac:dyDescent="0.25">
      <c r="A278" s="22">
        <v>5207</v>
      </c>
      <c r="B278" s="11">
        <v>422200</v>
      </c>
      <c r="C278" s="12" t="s">
        <v>229</v>
      </c>
      <c r="D278" s="12"/>
      <c r="E278" s="40">
        <f t="shared" si="29"/>
        <v>0</v>
      </c>
      <c r="F278" s="27"/>
      <c r="G278" s="27"/>
      <c r="H278" s="27"/>
      <c r="I278" s="51"/>
      <c r="J278" s="27"/>
      <c r="K278" s="27"/>
    </row>
    <row r="279" spans="1:11" ht="25.5" x14ac:dyDescent="0.25">
      <c r="A279" s="22">
        <v>5208</v>
      </c>
      <c r="B279" s="11">
        <v>422300</v>
      </c>
      <c r="C279" s="12" t="s">
        <v>230</v>
      </c>
      <c r="D279" s="40">
        <v>30000</v>
      </c>
      <c r="E279" s="40">
        <f t="shared" si="29"/>
        <v>15000</v>
      </c>
      <c r="F279" s="27"/>
      <c r="G279" s="27"/>
      <c r="H279" s="27"/>
      <c r="I279" s="65">
        <v>15000</v>
      </c>
      <c r="J279" s="27"/>
      <c r="K279" s="27"/>
    </row>
    <row r="280" spans="1:11" x14ac:dyDescent="0.25">
      <c r="A280" s="22">
        <v>5209</v>
      </c>
      <c r="B280" s="11">
        <v>422400</v>
      </c>
      <c r="C280" s="12" t="s">
        <v>231</v>
      </c>
      <c r="D280" s="12"/>
      <c r="E280" s="40">
        <f t="shared" si="29"/>
        <v>0</v>
      </c>
      <c r="F280" s="27"/>
      <c r="G280" s="27"/>
      <c r="H280" s="27"/>
      <c r="I280" s="51"/>
      <c r="J280" s="27"/>
      <c r="K280" s="27"/>
    </row>
    <row r="281" spans="1:11" x14ac:dyDescent="0.25">
      <c r="A281" s="22">
        <v>5210</v>
      </c>
      <c r="B281" s="11">
        <v>422900</v>
      </c>
      <c r="C281" s="12" t="s">
        <v>232</v>
      </c>
      <c r="D281" s="12"/>
      <c r="E281" s="40">
        <f t="shared" si="29"/>
        <v>0</v>
      </c>
      <c r="F281" s="27"/>
      <c r="G281" s="27"/>
      <c r="H281" s="27"/>
      <c r="I281" s="51"/>
      <c r="J281" s="27"/>
      <c r="K281" s="27"/>
    </row>
    <row r="282" spans="1:11" ht="21.75" customHeight="1" x14ac:dyDescent="0.25">
      <c r="A282" s="21">
        <v>5211</v>
      </c>
      <c r="B282" s="7">
        <v>423000</v>
      </c>
      <c r="C282" s="8" t="s">
        <v>233</v>
      </c>
      <c r="D282" s="33">
        <f>SUM(D283:D289)+D294</f>
        <v>7865000</v>
      </c>
      <c r="E282" s="33">
        <f t="shared" ref="E282:K282" si="31">SUM(E283:E289)+E294</f>
        <v>8265584</v>
      </c>
      <c r="F282" s="33">
        <f t="shared" si="31"/>
        <v>0</v>
      </c>
      <c r="G282" s="33">
        <f t="shared" si="31"/>
        <v>0</v>
      </c>
      <c r="H282" s="33">
        <f t="shared" si="31"/>
        <v>4065584</v>
      </c>
      <c r="I282" s="52">
        <f t="shared" si="31"/>
        <v>2050000</v>
      </c>
      <c r="J282" s="33">
        <f t="shared" si="31"/>
        <v>0</v>
      </c>
      <c r="K282" s="33">
        <f t="shared" si="31"/>
        <v>2150000</v>
      </c>
    </row>
    <row r="283" spans="1:11" x14ac:dyDescent="0.25">
      <c r="A283" s="22">
        <v>5212</v>
      </c>
      <c r="B283" s="11">
        <v>423100</v>
      </c>
      <c r="C283" s="12" t="s">
        <v>234</v>
      </c>
      <c r="D283" s="40"/>
      <c r="E283" s="40">
        <f>F283+G283+H283+I283+J283+K283</f>
        <v>0</v>
      </c>
      <c r="F283" s="40"/>
      <c r="G283" s="40"/>
      <c r="H283" s="40"/>
      <c r="I283" s="50"/>
      <c r="J283" s="40"/>
      <c r="K283" s="40"/>
    </row>
    <row r="284" spans="1:11" x14ac:dyDescent="0.25">
      <c r="A284" s="22">
        <v>5213</v>
      </c>
      <c r="B284" s="11">
        <v>423200</v>
      </c>
      <c r="C284" s="53" t="s">
        <v>235</v>
      </c>
      <c r="D284" s="50">
        <v>1820000</v>
      </c>
      <c r="E284" s="50">
        <f t="shared" ref="E284:E289" si="32">F284+G284+H284+I284+J284+K284</f>
        <v>2085584</v>
      </c>
      <c r="F284" s="50"/>
      <c r="G284" s="50"/>
      <c r="H284" s="65">
        <v>265584</v>
      </c>
      <c r="I284" s="65">
        <v>1200000</v>
      </c>
      <c r="J284" s="65"/>
      <c r="K284" s="65">
        <v>620000</v>
      </c>
    </row>
    <row r="285" spans="1:11" ht="25.5" x14ac:dyDescent="0.25">
      <c r="A285" s="22">
        <v>5214</v>
      </c>
      <c r="B285" s="11">
        <v>423300</v>
      </c>
      <c r="C285" s="12" t="s">
        <v>236</v>
      </c>
      <c r="D285" s="40">
        <v>900000</v>
      </c>
      <c r="E285" s="40">
        <f t="shared" si="32"/>
        <v>900000</v>
      </c>
      <c r="F285" s="40"/>
      <c r="G285" s="40"/>
      <c r="H285" s="40"/>
      <c r="I285" s="65">
        <v>800000</v>
      </c>
      <c r="J285" s="65"/>
      <c r="K285" s="65">
        <v>100000</v>
      </c>
    </row>
    <row r="286" spans="1:11" x14ac:dyDescent="0.25">
      <c r="A286" s="22">
        <v>5215</v>
      </c>
      <c r="B286" s="11">
        <v>423400</v>
      </c>
      <c r="C286" s="12" t="s">
        <v>237</v>
      </c>
      <c r="D286" s="40">
        <v>150000</v>
      </c>
      <c r="E286" s="40">
        <f t="shared" si="32"/>
        <v>150000</v>
      </c>
      <c r="F286" s="40"/>
      <c r="G286" s="40"/>
      <c r="H286" s="40"/>
      <c r="I286" s="65">
        <v>50000</v>
      </c>
      <c r="J286" s="65"/>
      <c r="K286" s="65">
        <v>100000</v>
      </c>
    </row>
    <row r="287" spans="1:11" x14ac:dyDescent="0.25">
      <c r="A287" s="22">
        <v>5216</v>
      </c>
      <c r="B287" s="11">
        <v>423500</v>
      </c>
      <c r="C287" s="12" t="s">
        <v>238</v>
      </c>
      <c r="D287" s="40">
        <v>835000</v>
      </c>
      <c r="E287" s="40">
        <f t="shared" si="32"/>
        <v>1250000</v>
      </c>
      <c r="F287" s="40"/>
      <c r="G287" s="40"/>
      <c r="H287" s="40"/>
      <c r="I287" s="40"/>
      <c r="J287" s="40"/>
      <c r="K287" s="65">
        <v>1250000</v>
      </c>
    </row>
    <row r="288" spans="1:11" x14ac:dyDescent="0.25">
      <c r="A288" s="22">
        <v>5217</v>
      </c>
      <c r="B288" s="11">
        <v>423600</v>
      </c>
      <c r="C288" s="12" t="s">
        <v>239</v>
      </c>
      <c r="D288" s="40"/>
      <c r="E288" s="40">
        <f t="shared" si="32"/>
        <v>0</v>
      </c>
      <c r="F288" s="40"/>
      <c r="G288" s="40"/>
      <c r="H288" s="40"/>
      <c r="I288" s="40"/>
      <c r="J288" s="40"/>
      <c r="K288" s="40"/>
    </row>
    <row r="289" spans="1:11" x14ac:dyDescent="0.25">
      <c r="A289" s="22">
        <v>5218</v>
      </c>
      <c r="B289" s="11">
        <v>423700</v>
      </c>
      <c r="C289" s="12" t="s">
        <v>240</v>
      </c>
      <c r="D289" s="40">
        <v>150000</v>
      </c>
      <c r="E289" s="50">
        <f t="shared" si="32"/>
        <v>80000</v>
      </c>
      <c r="F289" s="50"/>
      <c r="G289" s="50"/>
      <c r="H289" s="50"/>
      <c r="I289" s="50"/>
      <c r="J289" s="50"/>
      <c r="K289" s="50">
        <v>80000</v>
      </c>
    </row>
    <row r="290" spans="1:11" ht="15" hidden="1" customHeight="1" x14ac:dyDescent="0.25">
      <c r="A290" s="133" t="s">
        <v>3</v>
      </c>
      <c r="B290" s="135" t="s">
        <v>4</v>
      </c>
      <c r="C290" s="135" t="s">
        <v>5</v>
      </c>
      <c r="D290" s="148" t="s">
        <v>459</v>
      </c>
      <c r="E290" s="140" t="s">
        <v>455</v>
      </c>
      <c r="F290" s="141"/>
      <c r="G290" s="141"/>
      <c r="H290" s="141"/>
      <c r="I290" s="141"/>
      <c r="J290" s="141"/>
      <c r="K290" s="142"/>
    </row>
    <row r="291" spans="1:11" ht="15" hidden="1" customHeight="1" x14ac:dyDescent="0.25">
      <c r="A291" s="134"/>
      <c r="B291" s="136"/>
      <c r="C291" s="137"/>
      <c r="D291" s="149"/>
      <c r="E291" s="143" t="s">
        <v>456</v>
      </c>
      <c r="F291" s="145" t="s">
        <v>457</v>
      </c>
      <c r="G291" s="146"/>
      <c r="H291" s="146"/>
      <c r="I291" s="147"/>
      <c r="J291" s="143" t="s">
        <v>9</v>
      </c>
      <c r="K291" s="138" t="s">
        <v>10</v>
      </c>
    </row>
    <row r="292" spans="1:11" ht="48.75" hidden="1" customHeight="1" x14ac:dyDescent="0.25">
      <c r="A292" s="134"/>
      <c r="B292" s="136"/>
      <c r="C292" s="137"/>
      <c r="D292" s="150"/>
      <c r="E292" s="144"/>
      <c r="F292" s="20" t="s">
        <v>458</v>
      </c>
      <c r="G292" s="20" t="s">
        <v>12</v>
      </c>
      <c r="H292" s="20" t="s">
        <v>13</v>
      </c>
      <c r="I292" s="20" t="s">
        <v>14</v>
      </c>
      <c r="J292" s="144"/>
      <c r="K292" s="139"/>
    </row>
    <row r="293" spans="1:11" hidden="1" x14ac:dyDescent="0.25">
      <c r="A293" s="19">
        <v>1</v>
      </c>
      <c r="B293" s="20">
        <v>2</v>
      </c>
      <c r="C293" s="20">
        <v>3</v>
      </c>
      <c r="D293" s="29">
        <v>4</v>
      </c>
      <c r="E293" s="29">
        <v>5</v>
      </c>
      <c r="F293" s="29">
        <v>6</v>
      </c>
      <c r="G293" s="29">
        <v>7</v>
      </c>
      <c r="H293" s="29">
        <v>8</v>
      </c>
      <c r="I293" s="29">
        <v>9</v>
      </c>
      <c r="J293" s="30">
        <v>10</v>
      </c>
      <c r="K293" s="30">
        <v>11</v>
      </c>
    </row>
    <row r="294" spans="1:11" x14ac:dyDescent="0.25">
      <c r="A294" s="22">
        <v>5219</v>
      </c>
      <c r="B294" s="11">
        <v>423900</v>
      </c>
      <c r="C294" s="12" t="s">
        <v>241</v>
      </c>
      <c r="D294" s="40">
        <v>4010000</v>
      </c>
      <c r="E294" s="40">
        <f>F294+G294+H294+I294+J294+K294</f>
        <v>3800000</v>
      </c>
      <c r="F294" s="40"/>
      <c r="G294" s="40"/>
      <c r="H294" s="65">
        <v>3800000</v>
      </c>
      <c r="I294" s="40"/>
      <c r="J294" s="40"/>
      <c r="K294" s="69"/>
    </row>
    <row r="295" spans="1:11" ht="25.5" x14ac:dyDescent="0.25">
      <c r="A295" s="21">
        <v>5220</v>
      </c>
      <c r="B295" s="7">
        <v>424000</v>
      </c>
      <c r="C295" s="8" t="s">
        <v>242</v>
      </c>
      <c r="D295" s="52">
        <f>SUM(D296:D302)</f>
        <v>6050000</v>
      </c>
      <c r="E295" s="52">
        <f t="shared" ref="E295:K295" si="33">SUM(E296:E302)</f>
        <v>4700000</v>
      </c>
      <c r="F295" s="52">
        <f t="shared" si="33"/>
        <v>0</v>
      </c>
      <c r="G295" s="52">
        <f t="shared" si="33"/>
        <v>0</v>
      </c>
      <c r="H295" s="52">
        <f>SUM(H296:H302)</f>
        <v>3000000</v>
      </c>
      <c r="I295" s="52">
        <f t="shared" si="33"/>
        <v>500000</v>
      </c>
      <c r="J295" s="52">
        <f t="shared" si="33"/>
        <v>0</v>
      </c>
      <c r="K295" s="52">
        <f t="shared" si="33"/>
        <v>1200000</v>
      </c>
    </row>
    <row r="296" spans="1:11" x14ac:dyDescent="0.25">
      <c r="A296" s="22">
        <v>5221</v>
      </c>
      <c r="B296" s="11">
        <v>424100</v>
      </c>
      <c r="C296" s="12" t="s">
        <v>243</v>
      </c>
      <c r="D296" s="53"/>
      <c r="E296" s="51"/>
      <c r="F296" s="51"/>
      <c r="G296" s="51"/>
      <c r="H296" s="51"/>
      <c r="I296" s="51"/>
      <c r="J296" s="51"/>
      <c r="K296" s="51"/>
    </row>
    <row r="297" spans="1:11" x14ac:dyDescent="0.25">
      <c r="A297" s="22">
        <v>5222</v>
      </c>
      <c r="B297" s="11">
        <v>424200</v>
      </c>
      <c r="C297" s="12" t="s">
        <v>244</v>
      </c>
      <c r="D297" s="53"/>
      <c r="E297" s="51"/>
      <c r="F297" s="51"/>
      <c r="G297" s="51"/>
      <c r="H297" s="51"/>
      <c r="I297" s="51"/>
      <c r="J297" s="51"/>
      <c r="K297" s="51"/>
    </row>
    <row r="298" spans="1:11" x14ac:dyDescent="0.25">
      <c r="A298" s="22">
        <v>5223</v>
      </c>
      <c r="B298" s="11">
        <v>424300</v>
      </c>
      <c r="C298" s="12" t="s">
        <v>245</v>
      </c>
      <c r="D298" s="50">
        <v>6050000</v>
      </c>
      <c r="E298" s="50">
        <f>F298+G298+H298+I298+J298+K298</f>
        <v>4700000</v>
      </c>
      <c r="F298" s="62"/>
      <c r="G298" s="50"/>
      <c r="H298" s="65">
        <v>3000000</v>
      </c>
      <c r="I298" s="50">
        <v>500000</v>
      </c>
      <c r="J298" s="50"/>
      <c r="K298" s="62">
        <v>1200000</v>
      </c>
    </row>
    <row r="299" spans="1:11" x14ac:dyDescent="0.25">
      <c r="A299" s="22">
        <v>5224</v>
      </c>
      <c r="B299" s="11">
        <v>424400</v>
      </c>
      <c r="C299" s="12" t="s">
        <v>246</v>
      </c>
      <c r="D299" s="53"/>
      <c r="E299" s="51"/>
      <c r="F299" s="50"/>
      <c r="G299" s="50"/>
      <c r="H299" s="50"/>
      <c r="I299" s="50"/>
      <c r="J299" s="50"/>
      <c r="K299" s="50"/>
    </row>
    <row r="300" spans="1:11" ht="25.5" x14ac:dyDescent="0.25">
      <c r="A300" s="22">
        <v>5225</v>
      </c>
      <c r="B300" s="11">
        <v>424500</v>
      </c>
      <c r="C300" s="12" t="s">
        <v>247</v>
      </c>
      <c r="D300" s="53"/>
      <c r="E300" s="51"/>
      <c r="F300" s="50"/>
      <c r="G300" s="50"/>
      <c r="H300" s="50"/>
      <c r="I300" s="50"/>
      <c r="J300" s="50"/>
      <c r="K300" s="50"/>
    </row>
    <row r="301" spans="1:11" ht="25.5" x14ac:dyDescent="0.25">
      <c r="A301" s="22">
        <v>5226</v>
      </c>
      <c r="B301" s="11">
        <v>424600</v>
      </c>
      <c r="C301" s="12" t="s">
        <v>248</v>
      </c>
      <c r="D301" s="53"/>
      <c r="E301" s="51"/>
      <c r="F301" s="50"/>
      <c r="G301" s="50"/>
      <c r="H301" s="50"/>
      <c r="I301" s="50"/>
      <c r="J301" s="50"/>
      <c r="K301" s="50"/>
    </row>
    <row r="302" spans="1:11" x14ac:dyDescent="0.25">
      <c r="A302" s="22">
        <v>5227</v>
      </c>
      <c r="B302" s="11">
        <v>424900</v>
      </c>
      <c r="C302" s="12" t="s">
        <v>249</v>
      </c>
      <c r="D302" s="53"/>
      <c r="E302" s="51"/>
      <c r="F302" s="50"/>
      <c r="G302" s="50"/>
      <c r="H302" s="50"/>
      <c r="I302" s="50"/>
      <c r="J302" s="50"/>
      <c r="K302" s="50"/>
    </row>
    <row r="303" spans="1:11" ht="25.5" x14ac:dyDescent="0.25">
      <c r="A303" s="21">
        <v>5228</v>
      </c>
      <c r="B303" s="7">
        <v>425000</v>
      </c>
      <c r="C303" s="8" t="s">
        <v>250</v>
      </c>
      <c r="D303" s="52">
        <f>D304+D305</f>
        <v>6995000</v>
      </c>
      <c r="E303" s="52">
        <f t="shared" ref="E303:K303" si="34">E304+E305</f>
        <v>7329416</v>
      </c>
      <c r="F303" s="52">
        <f t="shared" si="34"/>
        <v>0</v>
      </c>
      <c r="G303" s="52">
        <f t="shared" si="34"/>
        <v>0</v>
      </c>
      <c r="H303" s="52">
        <f t="shared" si="34"/>
        <v>334416</v>
      </c>
      <c r="I303" s="52">
        <f t="shared" si="34"/>
        <v>5461000</v>
      </c>
      <c r="J303" s="52">
        <f t="shared" si="34"/>
        <v>0</v>
      </c>
      <c r="K303" s="52">
        <f t="shared" si="34"/>
        <v>1534000</v>
      </c>
    </row>
    <row r="304" spans="1:11" ht="25.5" x14ac:dyDescent="0.25">
      <c r="A304" s="22">
        <v>5229</v>
      </c>
      <c r="B304" s="11">
        <v>425100</v>
      </c>
      <c r="C304" s="12" t="s">
        <v>251</v>
      </c>
      <c r="D304" s="50">
        <v>3260000</v>
      </c>
      <c r="E304" s="65">
        <f t="shared" ref="E304:E330" si="35">F304+G304+H304+I304+J304+K304</f>
        <v>3260000</v>
      </c>
      <c r="F304" s="65"/>
      <c r="G304" s="65"/>
      <c r="H304" s="65"/>
      <c r="I304" s="65">
        <v>2231000</v>
      </c>
      <c r="J304" s="65"/>
      <c r="K304" s="65">
        <v>1029000</v>
      </c>
    </row>
    <row r="305" spans="1:11" x14ac:dyDescent="0.25">
      <c r="A305" s="22">
        <v>5230</v>
      </c>
      <c r="B305" s="11">
        <v>425200</v>
      </c>
      <c r="C305" s="12" t="s">
        <v>252</v>
      </c>
      <c r="D305" s="50">
        <v>3735000</v>
      </c>
      <c r="E305" s="65">
        <f t="shared" si="35"/>
        <v>4069416</v>
      </c>
      <c r="F305" s="65"/>
      <c r="G305" s="65"/>
      <c r="H305" s="65">
        <v>334416</v>
      </c>
      <c r="I305" s="65">
        <v>3230000</v>
      </c>
      <c r="J305" s="65"/>
      <c r="K305" s="65">
        <v>505000</v>
      </c>
    </row>
    <row r="306" spans="1:11" ht="14.25" customHeight="1" x14ac:dyDescent="0.25">
      <c r="A306" s="21">
        <v>5231</v>
      </c>
      <c r="B306" s="7">
        <v>426000</v>
      </c>
      <c r="C306" s="8" t="s">
        <v>253</v>
      </c>
      <c r="D306" s="52">
        <f>D307+D308+D310+D312+D313+D317+D318+D319+D329+D330</f>
        <v>169258872</v>
      </c>
      <c r="E306" s="52">
        <f>F306+G306+H306+I306+J306+K306</f>
        <v>170600872</v>
      </c>
      <c r="F306" s="52">
        <f>SUM(F307:F330)</f>
        <v>2450000</v>
      </c>
      <c r="G306" s="52">
        <f t="shared" ref="G306:J306" si="36">SUM(G307:G330)</f>
        <v>0</v>
      </c>
      <c r="H306" s="52">
        <f t="shared" si="36"/>
        <v>0</v>
      </c>
      <c r="I306" s="52">
        <f>I307+I308+I310+I311+I312+I313+I317+I319+I329+I330</f>
        <v>165555872</v>
      </c>
      <c r="J306" s="52">
        <f t="shared" si="36"/>
        <v>0</v>
      </c>
      <c r="K306" s="52">
        <f>K307+K308+K310+K312+K319+K329+K330+K313</f>
        <v>2595000</v>
      </c>
    </row>
    <row r="307" spans="1:11" x14ac:dyDescent="0.25">
      <c r="A307" s="22">
        <v>5232</v>
      </c>
      <c r="B307" s="11">
        <v>426100</v>
      </c>
      <c r="C307" s="12" t="s">
        <v>254</v>
      </c>
      <c r="D307" s="50">
        <v>1700000</v>
      </c>
      <c r="E307" s="64">
        <f>F307+G307+H307+I307+J307+K307</f>
        <v>2010000</v>
      </c>
      <c r="F307" s="64"/>
      <c r="G307" s="64"/>
      <c r="H307" s="64"/>
      <c r="I307" s="64">
        <v>1700000</v>
      </c>
      <c r="J307" s="64"/>
      <c r="K307" s="69">
        <v>310000</v>
      </c>
    </row>
    <row r="308" spans="1:11" s="58" customFormat="1" x14ac:dyDescent="0.25">
      <c r="A308" s="56"/>
      <c r="B308" s="57">
        <v>426121</v>
      </c>
      <c r="C308" s="53" t="s">
        <v>496</v>
      </c>
      <c r="D308" s="50">
        <v>45000</v>
      </c>
      <c r="E308" s="65">
        <f>F308+G308+H308+I308+J308+K308</f>
        <v>45000</v>
      </c>
      <c r="F308" s="65"/>
      <c r="G308" s="65"/>
      <c r="H308" s="65"/>
      <c r="I308" s="65">
        <v>45000</v>
      </c>
      <c r="J308" s="50"/>
      <c r="K308" s="50"/>
    </row>
    <row r="309" spans="1:11" s="59" customFormat="1" x14ac:dyDescent="0.25">
      <c r="A309" s="56"/>
      <c r="B309" s="57">
        <v>426124</v>
      </c>
      <c r="C309" s="53" t="s">
        <v>497</v>
      </c>
      <c r="D309" s="50">
        <v>5000</v>
      </c>
      <c r="E309" s="65">
        <v>5000</v>
      </c>
      <c r="F309" s="65"/>
      <c r="G309" s="65"/>
      <c r="H309" s="65"/>
      <c r="I309" s="65">
        <v>5000</v>
      </c>
      <c r="J309" s="50"/>
      <c r="K309" s="50"/>
    </row>
    <row r="310" spans="1:11" x14ac:dyDescent="0.25">
      <c r="A310" s="22"/>
      <c r="B310" s="57">
        <v>426131</v>
      </c>
      <c r="C310" s="53" t="s">
        <v>483</v>
      </c>
      <c r="D310" s="50">
        <v>40000</v>
      </c>
      <c r="E310" s="65">
        <f>F310+G310+H310+I310+J310+K310</f>
        <v>40000</v>
      </c>
      <c r="F310" s="65"/>
      <c r="G310" s="65"/>
      <c r="H310" s="65"/>
      <c r="I310" s="65"/>
      <c r="J310" s="65"/>
      <c r="K310" s="65">
        <v>40000</v>
      </c>
    </row>
    <row r="311" spans="1:11" x14ac:dyDescent="0.25">
      <c r="A311" s="22">
        <v>5233</v>
      </c>
      <c r="B311" s="11">
        <v>426200</v>
      </c>
      <c r="C311" s="12" t="s">
        <v>255</v>
      </c>
      <c r="D311" s="50"/>
      <c r="E311" s="50">
        <f t="shared" si="35"/>
        <v>0</v>
      </c>
      <c r="F311" s="50"/>
      <c r="G311" s="50"/>
      <c r="H311" s="50"/>
      <c r="I311" s="50"/>
      <c r="J311" s="50"/>
      <c r="K311" s="50"/>
    </row>
    <row r="312" spans="1:11" ht="25.5" x14ac:dyDescent="0.25">
      <c r="A312" s="22">
        <v>5234</v>
      </c>
      <c r="B312" s="11">
        <v>426300</v>
      </c>
      <c r="C312" s="12" t="s">
        <v>256</v>
      </c>
      <c r="D312" s="50">
        <v>130000</v>
      </c>
      <c r="E312" s="50">
        <f t="shared" si="35"/>
        <v>130000</v>
      </c>
      <c r="F312" s="50"/>
      <c r="G312" s="50"/>
      <c r="H312" s="50"/>
      <c r="I312" s="50"/>
      <c r="J312" s="50"/>
      <c r="K312" s="50">
        <v>130000</v>
      </c>
    </row>
    <row r="313" spans="1:11" x14ac:dyDescent="0.25">
      <c r="A313" s="22">
        <v>5235</v>
      </c>
      <c r="B313" s="11">
        <v>426400</v>
      </c>
      <c r="C313" s="12" t="s">
        <v>257</v>
      </c>
      <c r="D313" s="50">
        <f>D314+D315+D316</f>
        <v>5593000</v>
      </c>
      <c r="E313" s="50">
        <f t="shared" si="35"/>
        <v>5625000</v>
      </c>
      <c r="F313" s="50"/>
      <c r="G313" s="50"/>
      <c r="H313" s="50"/>
      <c r="I313" s="50">
        <f>I314+I315+I316</f>
        <v>5460000</v>
      </c>
      <c r="J313" s="50">
        <f t="shared" ref="J313:K313" si="37">J314+J315+J316</f>
        <v>0</v>
      </c>
      <c r="K313" s="50">
        <f t="shared" si="37"/>
        <v>165000</v>
      </c>
    </row>
    <row r="314" spans="1:11" x14ac:dyDescent="0.25">
      <c r="A314" s="22"/>
      <c r="B314" s="11">
        <v>426411</v>
      </c>
      <c r="C314" s="12" t="s">
        <v>485</v>
      </c>
      <c r="D314" s="50">
        <v>1200000</v>
      </c>
      <c r="E314" s="65">
        <f>I314</f>
        <v>1410000</v>
      </c>
      <c r="F314" s="65"/>
      <c r="G314" s="65"/>
      <c r="H314" s="65"/>
      <c r="I314" s="65">
        <v>1410000</v>
      </c>
      <c r="J314" s="50"/>
      <c r="K314" s="50"/>
    </row>
    <row r="315" spans="1:11" x14ac:dyDescent="0.25">
      <c r="A315" s="22"/>
      <c r="B315" s="11">
        <v>426412</v>
      </c>
      <c r="C315" s="12" t="s">
        <v>486</v>
      </c>
      <c r="D315" s="50">
        <v>3843000</v>
      </c>
      <c r="E315" s="65">
        <f>I315</f>
        <v>3500000</v>
      </c>
      <c r="F315" s="65"/>
      <c r="G315" s="65"/>
      <c r="H315" s="65"/>
      <c r="I315" s="65">
        <v>3500000</v>
      </c>
      <c r="J315" s="50"/>
      <c r="K315" s="50"/>
    </row>
    <row r="316" spans="1:11" ht="38.25" x14ac:dyDescent="0.25">
      <c r="A316" s="22"/>
      <c r="B316" s="11">
        <v>426491</v>
      </c>
      <c r="C316" s="12" t="s">
        <v>484</v>
      </c>
      <c r="D316" s="50">
        <v>550000</v>
      </c>
      <c r="E316" s="65">
        <f>I316+K316</f>
        <v>715000</v>
      </c>
      <c r="F316" s="65"/>
      <c r="G316" s="65"/>
      <c r="H316" s="65"/>
      <c r="I316" s="65">
        <v>550000</v>
      </c>
      <c r="J316" s="65"/>
      <c r="K316" s="65">
        <v>165000</v>
      </c>
    </row>
    <row r="317" spans="1:11" ht="25.5" x14ac:dyDescent="0.25">
      <c r="A317" s="22">
        <v>5236</v>
      </c>
      <c r="B317" s="11">
        <v>426500</v>
      </c>
      <c r="C317" s="12" t="s">
        <v>258</v>
      </c>
      <c r="D317" s="50">
        <v>128472</v>
      </c>
      <c r="E317" s="50">
        <f t="shared" si="35"/>
        <v>128472</v>
      </c>
      <c r="F317" s="50"/>
      <c r="G317" s="50"/>
      <c r="H317" s="50"/>
      <c r="I317" s="50">
        <v>128472</v>
      </c>
      <c r="J317" s="50"/>
      <c r="K317" s="50"/>
    </row>
    <row r="318" spans="1:11" ht="25.5" x14ac:dyDescent="0.25">
      <c r="A318" s="22">
        <v>5237</v>
      </c>
      <c r="B318" s="11">
        <v>426600</v>
      </c>
      <c r="C318" s="12" t="s">
        <v>259</v>
      </c>
      <c r="D318" s="40"/>
      <c r="E318" s="40">
        <f t="shared" si="35"/>
        <v>0</v>
      </c>
      <c r="F318" s="40"/>
      <c r="G318" s="40"/>
      <c r="H318" s="40"/>
      <c r="I318" s="40"/>
      <c r="J318" s="40"/>
      <c r="K318" s="40"/>
    </row>
    <row r="319" spans="1:11" ht="25.5" x14ac:dyDescent="0.25">
      <c r="A319" s="22">
        <v>5238</v>
      </c>
      <c r="B319" s="11">
        <v>426700</v>
      </c>
      <c r="C319" s="12" t="s">
        <v>260</v>
      </c>
      <c r="D319" s="40">
        <f>SUM(D320:D328)</f>
        <v>158822400</v>
      </c>
      <c r="E319" s="40">
        <f t="shared" si="35"/>
        <v>158822400</v>
      </c>
      <c r="F319" s="40"/>
      <c r="G319" s="40"/>
      <c r="H319" s="40"/>
      <c r="I319" s="40">
        <f>I320+I321+I322+I323+I324+I325+I326+I327+I328</f>
        <v>157122400</v>
      </c>
      <c r="J319" s="40"/>
      <c r="K319" s="40">
        <f>K320+K321+K322+K323+K324+K325+K326+K327+K328</f>
        <v>1700000</v>
      </c>
    </row>
    <row r="320" spans="1:11" ht="25.5" x14ac:dyDescent="0.25">
      <c r="A320" s="22"/>
      <c r="B320" s="11">
        <v>4267111</v>
      </c>
      <c r="C320" s="12" t="s">
        <v>487</v>
      </c>
      <c r="D320" s="40">
        <v>4823400</v>
      </c>
      <c r="E320" s="50">
        <f>F320+G320+H320+I320+J320+K320</f>
        <v>4823400</v>
      </c>
      <c r="F320" s="50"/>
      <c r="G320" s="50"/>
      <c r="H320" s="50"/>
      <c r="I320" s="50">
        <v>4623400</v>
      </c>
      <c r="J320" s="50"/>
      <c r="K320" s="50">
        <v>200000</v>
      </c>
    </row>
    <row r="321" spans="1:11" x14ac:dyDescent="0.25">
      <c r="A321" s="22"/>
      <c r="B321" s="11">
        <v>4267115</v>
      </c>
      <c r="C321" s="12" t="s">
        <v>488</v>
      </c>
      <c r="D321" s="50">
        <v>80000</v>
      </c>
      <c r="E321" s="50">
        <f t="shared" ref="E321:E328" si="38">F321+G321+H321+I321+J321+K321</f>
        <v>85500</v>
      </c>
      <c r="F321" s="50"/>
      <c r="G321" s="50"/>
      <c r="H321" s="50"/>
      <c r="I321" s="50">
        <v>85500</v>
      </c>
      <c r="J321" s="50"/>
      <c r="K321" s="50"/>
    </row>
    <row r="322" spans="1:11" x14ac:dyDescent="0.25">
      <c r="A322" s="22"/>
      <c r="B322" s="11">
        <v>4267117</v>
      </c>
      <c r="C322" s="12" t="s">
        <v>489</v>
      </c>
      <c r="D322" s="50">
        <v>15000</v>
      </c>
      <c r="E322" s="50">
        <f t="shared" si="38"/>
        <v>9500</v>
      </c>
      <c r="F322" s="50"/>
      <c r="G322" s="50"/>
      <c r="H322" s="50"/>
      <c r="I322" s="50">
        <v>9500</v>
      </c>
      <c r="J322" s="50"/>
      <c r="K322" s="50"/>
    </row>
    <row r="323" spans="1:11" x14ac:dyDescent="0.25">
      <c r="A323" s="22"/>
      <c r="B323" s="11">
        <v>4267112</v>
      </c>
      <c r="C323" s="12" t="s">
        <v>490</v>
      </c>
      <c r="D323" s="50">
        <v>2109000</v>
      </c>
      <c r="E323" s="50">
        <f t="shared" si="38"/>
        <v>2109000</v>
      </c>
      <c r="F323" s="50"/>
      <c r="G323" s="50"/>
      <c r="H323" s="50"/>
      <c r="I323" s="50">
        <v>1309000</v>
      </c>
      <c r="J323" s="50"/>
      <c r="K323" s="50">
        <v>800000</v>
      </c>
    </row>
    <row r="324" spans="1:11" x14ac:dyDescent="0.25">
      <c r="A324" s="22"/>
      <c r="B324" s="11">
        <v>4267113</v>
      </c>
      <c r="C324" s="12" t="s">
        <v>491</v>
      </c>
      <c r="D324" s="50">
        <v>8775000</v>
      </c>
      <c r="E324" s="50">
        <f t="shared" si="38"/>
        <v>8775000</v>
      </c>
      <c r="F324" s="50"/>
      <c r="G324" s="50"/>
      <c r="H324" s="50"/>
      <c r="I324" s="50">
        <v>8625000</v>
      </c>
      <c r="J324" s="50"/>
      <c r="K324" s="50">
        <v>150000</v>
      </c>
    </row>
    <row r="325" spans="1:11" x14ac:dyDescent="0.25">
      <c r="A325" s="22"/>
      <c r="B325" s="11">
        <v>4267118</v>
      </c>
      <c r="C325" s="12" t="s">
        <v>492</v>
      </c>
      <c r="D325" s="50">
        <v>3500000</v>
      </c>
      <c r="E325" s="50">
        <f t="shared" si="38"/>
        <v>3500000</v>
      </c>
      <c r="F325" s="50"/>
      <c r="G325" s="50"/>
      <c r="H325" s="50"/>
      <c r="I325" s="50">
        <v>3500000</v>
      </c>
      <c r="J325" s="50"/>
      <c r="K325" s="50"/>
    </row>
    <row r="326" spans="1:11" x14ac:dyDescent="0.25">
      <c r="A326" s="22"/>
      <c r="B326" s="11">
        <v>426721</v>
      </c>
      <c r="C326" s="12" t="s">
        <v>495</v>
      </c>
      <c r="D326" s="50">
        <v>9020000</v>
      </c>
      <c r="E326" s="50">
        <f t="shared" si="38"/>
        <v>9020000</v>
      </c>
      <c r="F326" s="50"/>
      <c r="G326" s="50"/>
      <c r="H326" s="50"/>
      <c r="I326" s="50">
        <v>8470000</v>
      </c>
      <c r="J326" s="50"/>
      <c r="K326" s="50">
        <v>550000</v>
      </c>
    </row>
    <row r="327" spans="1:11" x14ac:dyDescent="0.25">
      <c r="A327" s="22"/>
      <c r="B327" s="11">
        <v>426751</v>
      </c>
      <c r="C327" s="12" t="s">
        <v>493</v>
      </c>
      <c r="D327" s="50">
        <v>120000000</v>
      </c>
      <c r="E327" s="50">
        <f t="shared" si="38"/>
        <v>120000000</v>
      </c>
      <c r="F327" s="50"/>
      <c r="G327" s="50"/>
      <c r="H327" s="50"/>
      <c r="I327" s="50">
        <v>120000000</v>
      </c>
      <c r="J327" s="50"/>
      <c r="K327" s="50"/>
    </row>
    <row r="328" spans="1:11" ht="25.5" x14ac:dyDescent="0.25">
      <c r="A328" s="22"/>
      <c r="B328" s="11">
        <v>426752</v>
      </c>
      <c r="C328" s="12" t="s">
        <v>494</v>
      </c>
      <c r="D328" s="50">
        <v>10500000</v>
      </c>
      <c r="E328" s="68">
        <f t="shared" si="38"/>
        <v>10500000</v>
      </c>
      <c r="F328" s="68"/>
      <c r="G328" s="68"/>
      <c r="H328" s="68"/>
      <c r="I328" s="68">
        <v>10500000</v>
      </c>
      <c r="J328" s="68"/>
      <c r="K328" s="50"/>
    </row>
    <row r="329" spans="1:11" ht="25.5" x14ac:dyDescent="0.25">
      <c r="A329" s="22">
        <v>5239</v>
      </c>
      <c r="B329" s="11">
        <v>426800</v>
      </c>
      <c r="C329" s="12" t="s">
        <v>261</v>
      </c>
      <c r="D329" s="50">
        <v>900000</v>
      </c>
      <c r="E329" s="50">
        <f t="shared" si="35"/>
        <v>850000</v>
      </c>
      <c r="F329" s="50"/>
      <c r="G329" s="50"/>
      <c r="H329" s="50"/>
      <c r="I329" s="50">
        <v>800000</v>
      </c>
      <c r="J329" s="50"/>
      <c r="K329" s="65">
        <v>50000</v>
      </c>
    </row>
    <row r="330" spans="1:11" x14ac:dyDescent="0.25">
      <c r="A330" s="22">
        <v>5240</v>
      </c>
      <c r="B330" s="11">
        <v>426900</v>
      </c>
      <c r="C330" s="12" t="s">
        <v>262</v>
      </c>
      <c r="D330" s="50">
        <v>1900000</v>
      </c>
      <c r="E330" s="50">
        <f t="shared" si="35"/>
        <v>2950000</v>
      </c>
      <c r="F330" s="62">
        <v>2450000</v>
      </c>
      <c r="G330" s="50"/>
      <c r="H330" s="50"/>
      <c r="I330" s="50">
        <v>300000</v>
      </c>
      <c r="J330" s="50"/>
      <c r="K330" s="50">
        <v>200000</v>
      </c>
    </row>
    <row r="331" spans="1:11" ht="25.5" x14ac:dyDescent="0.25">
      <c r="A331" s="21">
        <v>5241</v>
      </c>
      <c r="B331" s="7">
        <v>430000</v>
      </c>
      <c r="C331" s="8" t="s">
        <v>263</v>
      </c>
      <c r="D331" s="8"/>
      <c r="E331" s="51"/>
      <c r="F331" s="51"/>
      <c r="G331" s="51"/>
      <c r="H331" s="51"/>
      <c r="I331" s="51"/>
      <c r="J331" s="51"/>
      <c r="K331" s="51"/>
    </row>
    <row r="332" spans="1:11" ht="25.5" x14ac:dyDescent="0.25">
      <c r="A332" s="21">
        <v>5242</v>
      </c>
      <c r="B332" s="7">
        <v>431000</v>
      </c>
      <c r="C332" s="8" t="s">
        <v>264</v>
      </c>
      <c r="D332" s="8"/>
      <c r="E332" s="51"/>
      <c r="F332" s="51"/>
      <c r="G332" s="51"/>
      <c r="H332" s="51"/>
      <c r="I332" s="51"/>
      <c r="J332" s="51"/>
      <c r="K332" s="51"/>
    </row>
    <row r="333" spans="1:11" ht="25.5" x14ac:dyDescent="0.25">
      <c r="A333" s="22">
        <v>5243</v>
      </c>
      <c r="B333" s="11">
        <v>431100</v>
      </c>
      <c r="C333" s="12" t="s">
        <v>265</v>
      </c>
      <c r="D333" s="12"/>
      <c r="E333" s="27"/>
      <c r="F333" s="27"/>
      <c r="G333" s="27"/>
      <c r="H333" s="27"/>
      <c r="I333" s="27"/>
      <c r="J333" s="27"/>
      <c r="K333" s="27"/>
    </row>
    <row r="334" spans="1:11" x14ac:dyDescent="0.25">
      <c r="A334" s="22">
        <v>5244</v>
      </c>
      <c r="B334" s="11">
        <v>431200</v>
      </c>
      <c r="C334" s="12" t="s">
        <v>266</v>
      </c>
      <c r="D334" s="12"/>
      <c r="E334" s="27"/>
      <c r="F334" s="27"/>
      <c r="G334" s="27"/>
      <c r="H334" s="27"/>
      <c r="I334" s="27"/>
      <c r="J334" s="27"/>
      <c r="K334" s="27"/>
    </row>
    <row r="335" spans="1:11" ht="25.5" x14ac:dyDescent="0.25">
      <c r="A335" s="22">
        <v>5245</v>
      </c>
      <c r="B335" s="11">
        <v>431300</v>
      </c>
      <c r="C335" s="12" t="s">
        <v>267</v>
      </c>
      <c r="D335" s="12"/>
      <c r="E335" s="27"/>
      <c r="F335" s="27"/>
      <c r="G335" s="27"/>
      <c r="H335" s="27"/>
      <c r="I335" s="27"/>
      <c r="J335" s="27"/>
      <c r="K335" s="27"/>
    </row>
    <row r="336" spans="1:11" ht="15" hidden="1" customHeight="1" x14ac:dyDescent="0.25">
      <c r="A336" s="133" t="s">
        <v>3</v>
      </c>
      <c r="B336" s="135" t="s">
        <v>4</v>
      </c>
      <c r="C336" s="135" t="s">
        <v>5</v>
      </c>
      <c r="D336" s="148" t="s">
        <v>459</v>
      </c>
      <c r="E336" s="140" t="s">
        <v>455</v>
      </c>
      <c r="F336" s="141"/>
      <c r="G336" s="141"/>
      <c r="H336" s="141"/>
      <c r="I336" s="141"/>
      <c r="J336" s="141"/>
      <c r="K336" s="142"/>
    </row>
    <row r="337" spans="1:11" ht="15" hidden="1" customHeight="1" x14ac:dyDescent="0.25">
      <c r="A337" s="134"/>
      <c r="B337" s="136"/>
      <c r="C337" s="137"/>
      <c r="D337" s="149"/>
      <c r="E337" s="143" t="s">
        <v>456</v>
      </c>
      <c r="F337" s="145" t="s">
        <v>457</v>
      </c>
      <c r="G337" s="146"/>
      <c r="H337" s="146"/>
      <c r="I337" s="147"/>
      <c r="J337" s="143" t="s">
        <v>9</v>
      </c>
      <c r="K337" s="138" t="s">
        <v>10</v>
      </c>
    </row>
    <row r="338" spans="1:11" ht="49.5" hidden="1" customHeight="1" x14ac:dyDescent="0.25">
      <c r="A338" s="134"/>
      <c r="B338" s="136"/>
      <c r="C338" s="137"/>
      <c r="D338" s="150"/>
      <c r="E338" s="144"/>
      <c r="F338" s="20" t="s">
        <v>458</v>
      </c>
      <c r="G338" s="20" t="s">
        <v>12</v>
      </c>
      <c r="H338" s="20" t="s">
        <v>13</v>
      </c>
      <c r="I338" s="20" t="s">
        <v>14</v>
      </c>
      <c r="J338" s="144"/>
      <c r="K338" s="139"/>
    </row>
    <row r="339" spans="1:11" hidden="1" x14ac:dyDescent="0.25">
      <c r="A339" s="19">
        <v>1</v>
      </c>
      <c r="B339" s="20">
        <v>2</v>
      </c>
      <c r="C339" s="20">
        <v>3</v>
      </c>
      <c r="D339" s="29">
        <v>4</v>
      </c>
      <c r="E339" s="29">
        <v>5</v>
      </c>
      <c r="F339" s="29">
        <v>6</v>
      </c>
      <c r="G339" s="29">
        <v>7</v>
      </c>
      <c r="H339" s="29">
        <v>8</v>
      </c>
      <c r="I339" s="29">
        <v>9</v>
      </c>
      <c r="J339" s="30">
        <v>10</v>
      </c>
      <c r="K339" s="30">
        <v>11</v>
      </c>
    </row>
    <row r="340" spans="1:11" ht="25.5" x14ac:dyDescent="0.25">
      <c r="A340" s="21">
        <v>5246</v>
      </c>
      <c r="B340" s="7">
        <v>432000</v>
      </c>
      <c r="C340" s="8" t="s">
        <v>268</v>
      </c>
      <c r="D340" s="8"/>
      <c r="E340" s="27"/>
      <c r="F340" s="27"/>
      <c r="G340" s="27"/>
      <c r="H340" s="27"/>
      <c r="I340" s="27"/>
      <c r="J340" s="27"/>
      <c r="K340" s="27"/>
    </row>
    <row r="341" spans="1:11" x14ac:dyDescent="0.25">
      <c r="A341" s="22">
        <v>5247</v>
      </c>
      <c r="B341" s="11">
        <v>432100</v>
      </c>
      <c r="C341" s="12" t="s">
        <v>269</v>
      </c>
      <c r="D341" s="12"/>
      <c r="E341" s="27"/>
      <c r="F341" s="27"/>
      <c r="G341" s="27"/>
      <c r="H341" s="27"/>
      <c r="I341" s="27"/>
      <c r="J341" s="27"/>
      <c r="K341" s="27"/>
    </row>
    <row r="342" spans="1:11" x14ac:dyDescent="0.25">
      <c r="A342" s="21">
        <v>5248</v>
      </c>
      <c r="B342" s="7">
        <v>433000</v>
      </c>
      <c r="C342" s="8" t="s">
        <v>270</v>
      </c>
      <c r="D342" s="8"/>
      <c r="E342" s="27"/>
      <c r="F342" s="27"/>
      <c r="G342" s="27"/>
      <c r="H342" s="27"/>
      <c r="I342" s="27"/>
      <c r="J342" s="27"/>
      <c r="K342" s="27"/>
    </row>
    <row r="343" spans="1:11" x14ac:dyDescent="0.25">
      <c r="A343" s="22">
        <v>5249</v>
      </c>
      <c r="B343" s="11">
        <v>433100</v>
      </c>
      <c r="C343" s="12" t="s">
        <v>271</v>
      </c>
      <c r="D343" s="12"/>
      <c r="E343" s="27"/>
      <c r="F343" s="27"/>
      <c r="G343" s="27"/>
      <c r="H343" s="27"/>
      <c r="I343" s="27"/>
      <c r="J343" s="27"/>
      <c r="K343" s="27"/>
    </row>
    <row r="344" spans="1:11" ht="25.5" x14ac:dyDescent="0.25">
      <c r="A344" s="21">
        <v>5250</v>
      </c>
      <c r="B344" s="7">
        <v>434000</v>
      </c>
      <c r="C344" s="8" t="s">
        <v>272</v>
      </c>
      <c r="D344" s="8"/>
      <c r="E344" s="27"/>
      <c r="F344" s="27"/>
      <c r="G344" s="27"/>
      <c r="H344" s="27"/>
      <c r="I344" s="27"/>
      <c r="J344" s="27"/>
      <c r="K344" s="27"/>
    </row>
    <row r="345" spans="1:11" x14ac:dyDescent="0.25">
      <c r="A345" s="22">
        <v>5251</v>
      </c>
      <c r="B345" s="11">
        <v>434100</v>
      </c>
      <c r="C345" s="12" t="s">
        <v>273</v>
      </c>
      <c r="D345" s="12"/>
      <c r="E345" s="27"/>
      <c r="F345" s="27"/>
      <c r="G345" s="27"/>
      <c r="H345" s="27"/>
      <c r="I345" s="27"/>
      <c r="J345" s="27"/>
      <c r="K345" s="27"/>
    </row>
    <row r="346" spans="1:11" x14ac:dyDescent="0.25">
      <c r="A346" s="22">
        <v>5252</v>
      </c>
      <c r="B346" s="11">
        <v>434200</v>
      </c>
      <c r="C346" s="12" t="s">
        <v>274</v>
      </c>
      <c r="D346" s="12"/>
      <c r="E346" s="27"/>
      <c r="F346" s="27"/>
      <c r="G346" s="27"/>
      <c r="H346" s="27"/>
      <c r="I346" s="27"/>
      <c r="J346" s="27"/>
      <c r="K346" s="27"/>
    </row>
    <row r="347" spans="1:11" x14ac:dyDescent="0.25">
      <c r="A347" s="22">
        <v>5253</v>
      </c>
      <c r="B347" s="11">
        <v>434300</v>
      </c>
      <c r="C347" s="12" t="s">
        <v>275</v>
      </c>
      <c r="D347" s="12"/>
      <c r="E347" s="27"/>
      <c r="F347" s="27"/>
      <c r="G347" s="27"/>
      <c r="H347" s="27"/>
      <c r="I347" s="27"/>
      <c r="J347" s="27"/>
      <c r="K347" s="27"/>
    </row>
    <row r="348" spans="1:11" ht="25.5" x14ac:dyDescent="0.25">
      <c r="A348" s="21">
        <v>5254</v>
      </c>
      <c r="B348" s="7">
        <v>435000</v>
      </c>
      <c r="C348" s="8" t="s">
        <v>276</v>
      </c>
      <c r="D348" s="8"/>
      <c r="E348" s="27"/>
      <c r="F348" s="27"/>
      <c r="G348" s="27"/>
      <c r="H348" s="27"/>
      <c r="I348" s="27"/>
      <c r="J348" s="27"/>
      <c r="K348" s="27"/>
    </row>
    <row r="349" spans="1:11" x14ac:dyDescent="0.25">
      <c r="A349" s="22">
        <v>5255</v>
      </c>
      <c r="B349" s="11">
        <v>435100</v>
      </c>
      <c r="C349" s="12" t="s">
        <v>277</v>
      </c>
      <c r="D349" s="12"/>
      <c r="E349" s="27"/>
      <c r="F349" s="27"/>
      <c r="G349" s="27"/>
      <c r="H349" s="27"/>
      <c r="I349" s="27"/>
      <c r="J349" s="27"/>
      <c r="K349" s="27"/>
    </row>
    <row r="350" spans="1:11" ht="38.25" x14ac:dyDescent="0.25">
      <c r="A350" s="21">
        <v>5256</v>
      </c>
      <c r="B350" s="7">
        <v>440000</v>
      </c>
      <c r="C350" s="8" t="s">
        <v>278</v>
      </c>
      <c r="D350" s="8"/>
      <c r="E350" s="27"/>
      <c r="F350" s="27"/>
      <c r="G350" s="27"/>
      <c r="H350" s="27"/>
      <c r="I350" s="27"/>
      <c r="J350" s="27"/>
      <c r="K350" s="27"/>
    </row>
    <row r="351" spans="1:11" ht="25.5" x14ac:dyDescent="0.25">
      <c r="A351" s="21">
        <v>5257</v>
      </c>
      <c r="B351" s="7">
        <v>441000</v>
      </c>
      <c r="C351" s="8" t="s">
        <v>279</v>
      </c>
      <c r="D351" s="8"/>
      <c r="E351" s="27"/>
      <c r="F351" s="27"/>
      <c r="G351" s="27"/>
      <c r="H351" s="27"/>
      <c r="I351" s="27"/>
      <c r="J351" s="27"/>
      <c r="K351" s="27"/>
    </row>
    <row r="352" spans="1:11" ht="25.5" x14ac:dyDescent="0.25">
      <c r="A352" s="22">
        <v>5258</v>
      </c>
      <c r="B352" s="11">
        <v>441100</v>
      </c>
      <c r="C352" s="12" t="s">
        <v>280</v>
      </c>
      <c r="D352" s="12"/>
      <c r="E352" s="27"/>
      <c r="F352" s="27"/>
      <c r="G352" s="27"/>
      <c r="H352" s="27"/>
      <c r="I352" s="27"/>
      <c r="J352" s="27"/>
      <c r="K352" s="27"/>
    </row>
    <row r="353" spans="1:11" x14ac:dyDescent="0.25">
      <c r="A353" s="22">
        <v>5259</v>
      </c>
      <c r="B353" s="11">
        <v>441200</v>
      </c>
      <c r="C353" s="12" t="s">
        <v>281</v>
      </c>
      <c r="D353" s="12"/>
      <c r="E353" s="27"/>
      <c r="F353" s="27"/>
      <c r="G353" s="27"/>
      <c r="H353" s="27"/>
      <c r="I353" s="27"/>
      <c r="J353" s="27"/>
      <c r="K353" s="27"/>
    </row>
    <row r="354" spans="1:11" ht="25.5" x14ac:dyDescent="0.25">
      <c r="A354" s="22">
        <v>5260</v>
      </c>
      <c r="B354" s="11">
        <v>441300</v>
      </c>
      <c r="C354" s="12" t="s">
        <v>282</v>
      </c>
      <c r="D354" s="12"/>
      <c r="E354" s="27"/>
      <c r="F354" s="27"/>
      <c r="G354" s="27"/>
      <c r="H354" s="27"/>
      <c r="I354" s="27"/>
      <c r="J354" s="27"/>
      <c r="K354" s="27"/>
    </row>
    <row r="355" spans="1:11" ht="25.5" x14ac:dyDescent="0.25">
      <c r="A355" s="22">
        <v>5261</v>
      </c>
      <c r="B355" s="11">
        <v>441400</v>
      </c>
      <c r="C355" s="12" t="s">
        <v>283</v>
      </c>
      <c r="D355" s="12"/>
      <c r="E355" s="27"/>
      <c r="F355" s="27"/>
      <c r="G355" s="27"/>
      <c r="H355" s="27"/>
      <c r="I355" s="27"/>
      <c r="J355" s="27"/>
      <c r="K355" s="27"/>
    </row>
    <row r="356" spans="1:11" ht="25.5" x14ac:dyDescent="0.25">
      <c r="A356" s="22">
        <v>5262</v>
      </c>
      <c r="B356" s="11">
        <v>441500</v>
      </c>
      <c r="C356" s="12" t="s">
        <v>284</v>
      </c>
      <c r="D356" s="12"/>
      <c r="E356" s="27"/>
      <c r="F356" s="27"/>
      <c r="G356" s="27"/>
      <c r="H356" s="27"/>
      <c r="I356" s="27"/>
      <c r="J356" s="27"/>
      <c r="K356" s="27"/>
    </row>
    <row r="357" spans="1:11" x14ac:dyDescent="0.25">
      <c r="A357" s="22">
        <v>5263</v>
      </c>
      <c r="B357" s="11">
        <v>441600</v>
      </c>
      <c r="C357" s="12" t="s">
        <v>285</v>
      </c>
      <c r="D357" s="12"/>
      <c r="E357" s="27"/>
      <c r="F357" s="27"/>
      <c r="G357" s="27"/>
      <c r="H357" s="27"/>
      <c r="I357" s="27"/>
      <c r="J357" s="27"/>
      <c r="K357" s="27"/>
    </row>
    <row r="358" spans="1:11" ht="25.5" x14ac:dyDescent="0.25">
      <c r="A358" s="22">
        <v>5264</v>
      </c>
      <c r="B358" s="11">
        <v>441700</v>
      </c>
      <c r="C358" s="12" t="s">
        <v>286</v>
      </c>
      <c r="D358" s="12"/>
      <c r="E358" s="27"/>
      <c r="F358" s="27"/>
      <c r="G358" s="27"/>
      <c r="H358" s="27"/>
      <c r="I358" s="27"/>
      <c r="J358" s="27"/>
      <c r="K358" s="27"/>
    </row>
    <row r="359" spans="1:11" x14ac:dyDescent="0.25">
      <c r="A359" s="22">
        <v>5265</v>
      </c>
      <c r="B359" s="11">
        <v>441800</v>
      </c>
      <c r="C359" s="12" t="s">
        <v>287</v>
      </c>
      <c r="D359" s="12"/>
      <c r="E359" s="27"/>
      <c r="F359" s="27"/>
      <c r="G359" s="27"/>
      <c r="H359" s="27"/>
      <c r="I359" s="27"/>
      <c r="J359" s="27"/>
      <c r="K359" s="27"/>
    </row>
    <row r="360" spans="1:11" ht="25.5" x14ac:dyDescent="0.25">
      <c r="A360" s="22">
        <v>5266</v>
      </c>
      <c r="B360" s="11">
        <v>441900</v>
      </c>
      <c r="C360" s="12" t="s">
        <v>97</v>
      </c>
      <c r="D360" s="12"/>
      <c r="E360" s="27"/>
      <c r="F360" s="27"/>
      <c r="G360" s="27"/>
      <c r="H360" s="27"/>
      <c r="I360" s="27"/>
      <c r="J360" s="27"/>
      <c r="K360" s="27"/>
    </row>
    <row r="361" spans="1:11" ht="25.5" x14ac:dyDescent="0.25">
      <c r="A361" s="21">
        <v>5267</v>
      </c>
      <c r="B361" s="7">
        <v>442000</v>
      </c>
      <c r="C361" s="8" t="s">
        <v>288</v>
      </c>
      <c r="D361" s="8"/>
      <c r="E361" s="27"/>
      <c r="F361" s="27"/>
      <c r="G361" s="27"/>
      <c r="H361" s="27"/>
      <c r="I361" s="27"/>
      <c r="J361" s="27"/>
      <c r="K361" s="27"/>
    </row>
    <row r="362" spans="1:11" ht="38.25" x14ac:dyDescent="0.25">
      <c r="A362" s="22">
        <v>5268</v>
      </c>
      <c r="B362" s="11">
        <v>442100</v>
      </c>
      <c r="C362" s="12" t="s">
        <v>289</v>
      </c>
      <c r="D362" s="12"/>
      <c r="E362" s="27"/>
      <c r="F362" s="27"/>
      <c r="G362" s="27"/>
      <c r="H362" s="27"/>
      <c r="I362" s="27"/>
      <c r="J362" s="27"/>
      <c r="K362" s="27"/>
    </row>
    <row r="363" spans="1:11" x14ac:dyDescent="0.25">
      <c r="A363" s="22">
        <v>5269</v>
      </c>
      <c r="B363" s="11">
        <v>442200</v>
      </c>
      <c r="C363" s="12" t="s">
        <v>290</v>
      </c>
      <c r="D363" s="12"/>
      <c r="E363" s="27"/>
      <c r="F363" s="27"/>
      <c r="G363" s="27"/>
      <c r="H363" s="27"/>
      <c r="I363" s="27"/>
      <c r="J363" s="27"/>
      <c r="K363" s="27"/>
    </row>
    <row r="364" spans="1:11" ht="25.5" x14ac:dyDescent="0.25">
      <c r="A364" s="22">
        <v>5270</v>
      </c>
      <c r="B364" s="11">
        <v>442300</v>
      </c>
      <c r="C364" s="12" t="s">
        <v>291</v>
      </c>
      <c r="D364" s="12"/>
      <c r="E364" s="27"/>
      <c r="F364" s="27"/>
      <c r="G364" s="27"/>
      <c r="H364" s="27"/>
      <c r="I364" s="27"/>
      <c r="J364" s="27"/>
      <c r="K364" s="27"/>
    </row>
    <row r="365" spans="1:11" ht="25.5" x14ac:dyDescent="0.25">
      <c r="A365" s="22">
        <v>5271</v>
      </c>
      <c r="B365" s="11">
        <v>442400</v>
      </c>
      <c r="C365" s="12" t="s">
        <v>292</v>
      </c>
      <c r="D365" s="12"/>
      <c r="E365" s="27"/>
      <c r="F365" s="27"/>
      <c r="G365" s="27"/>
      <c r="H365" s="27"/>
      <c r="I365" s="27"/>
      <c r="J365" s="27"/>
      <c r="K365" s="27"/>
    </row>
    <row r="366" spans="1:11" ht="15" hidden="1" customHeight="1" x14ac:dyDescent="0.25">
      <c r="A366" s="133" t="s">
        <v>3</v>
      </c>
      <c r="B366" s="135" t="s">
        <v>4</v>
      </c>
      <c r="C366" s="135" t="s">
        <v>5</v>
      </c>
      <c r="D366" s="148" t="s">
        <v>459</v>
      </c>
      <c r="E366" s="140" t="s">
        <v>455</v>
      </c>
      <c r="F366" s="141"/>
      <c r="G366" s="141"/>
      <c r="H366" s="141"/>
      <c r="I366" s="141"/>
      <c r="J366" s="141"/>
      <c r="K366" s="142"/>
    </row>
    <row r="367" spans="1:11" ht="15" hidden="1" customHeight="1" x14ac:dyDescent="0.25">
      <c r="A367" s="134"/>
      <c r="B367" s="136"/>
      <c r="C367" s="137"/>
      <c r="D367" s="149"/>
      <c r="E367" s="143" t="s">
        <v>456</v>
      </c>
      <c r="F367" s="145" t="s">
        <v>457</v>
      </c>
      <c r="G367" s="146"/>
      <c r="H367" s="146"/>
      <c r="I367" s="147"/>
      <c r="J367" s="143" t="s">
        <v>9</v>
      </c>
      <c r="K367" s="138" t="s">
        <v>10</v>
      </c>
    </row>
    <row r="368" spans="1:11" ht="47.25" hidden="1" customHeight="1" x14ac:dyDescent="0.25">
      <c r="A368" s="134"/>
      <c r="B368" s="136"/>
      <c r="C368" s="137"/>
      <c r="D368" s="150"/>
      <c r="E368" s="144"/>
      <c r="F368" s="20" t="s">
        <v>458</v>
      </c>
      <c r="G368" s="20" t="s">
        <v>12</v>
      </c>
      <c r="H368" s="20" t="s">
        <v>13</v>
      </c>
      <c r="I368" s="20" t="s">
        <v>14</v>
      </c>
      <c r="J368" s="144"/>
      <c r="K368" s="139"/>
    </row>
    <row r="369" spans="1:11" hidden="1" x14ac:dyDescent="0.25">
      <c r="A369" s="19">
        <v>1</v>
      </c>
      <c r="B369" s="20">
        <v>2</v>
      </c>
      <c r="C369" s="20">
        <v>3</v>
      </c>
      <c r="D369" s="29">
        <v>4</v>
      </c>
      <c r="E369" s="29">
        <v>5</v>
      </c>
      <c r="F369" s="29">
        <v>6</v>
      </c>
      <c r="G369" s="29">
        <v>7</v>
      </c>
      <c r="H369" s="29">
        <v>8</v>
      </c>
      <c r="I369" s="29">
        <v>9</v>
      </c>
      <c r="J369" s="30">
        <v>10</v>
      </c>
      <c r="K369" s="30">
        <v>11</v>
      </c>
    </row>
    <row r="370" spans="1:11" ht="25.5" x14ac:dyDescent="0.25">
      <c r="A370" s="22">
        <v>5272</v>
      </c>
      <c r="B370" s="11">
        <v>442500</v>
      </c>
      <c r="C370" s="12" t="s">
        <v>293</v>
      </c>
      <c r="D370" s="12"/>
      <c r="E370" s="27"/>
      <c r="F370" s="27"/>
      <c r="G370" s="27"/>
      <c r="H370" s="27"/>
      <c r="I370" s="27"/>
      <c r="J370" s="27"/>
      <c r="K370" s="27"/>
    </row>
    <row r="371" spans="1:11" ht="25.5" x14ac:dyDescent="0.25">
      <c r="A371" s="22">
        <v>5273</v>
      </c>
      <c r="B371" s="11">
        <v>442600</v>
      </c>
      <c r="C371" s="12" t="s">
        <v>294</v>
      </c>
      <c r="D371" s="12"/>
      <c r="E371" s="27"/>
      <c r="F371" s="27"/>
      <c r="G371" s="27"/>
      <c r="H371" s="27"/>
      <c r="I371" s="27"/>
      <c r="J371" s="27"/>
      <c r="K371" s="27"/>
    </row>
    <row r="372" spans="1:11" ht="25.5" x14ac:dyDescent="0.25">
      <c r="A372" s="21">
        <v>5274</v>
      </c>
      <c r="B372" s="7">
        <v>443000</v>
      </c>
      <c r="C372" s="8" t="s">
        <v>295</v>
      </c>
      <c r="D372" s="8"/>
      <c r="E372" s="27"/>
      <c r="F372" s="27"/>
      <c r="G372" s="27"/>
      <c r="H372" s="27"/>
      <c r="I372" s="27"/>
      <c r="J372" s="27"/>
      <c r="K372" s="27"/>
    </row>
    <row r="373" spans="1:11" x14ac:dyDescent="0.25">
      <c r="A373" s="22">
        <v>5275</v>
      </c>
      <c r="B373" s="11">
        <v>443100</v>
      </c>
      <c r="C373" s="12" t="s">
        <v>296</v>
      </c>
      <c r="D373" s="12"/>
      <c r="E373" s="27"/>
      <c r="F373" s="27"/>
      <c r="G373" s="27"/>
      <c r="H373" s="27"/>
      <c r="I373" s="27"/>
      <c r="J373" s="27"/>
      <c r="K373" s="27"/>
    </row>
    <row r="374" spans="1:11" ht="25.5" x14ac:dyDescent="0.25">
      <c r="A374" s="21">
        <v>5276</v>
      </c>
      <c r="B374" s="7">
        <v>444000</v>
      </c>
      <c r="C374" s="8" t="s">
        <v>297</v>
      </c>
      <c r="D374" s="8"/>
      <c r="E374" s="27"/>
      <c r="F374" s="27"/>
      <c r="G374" s="27"/>
      <c r="H374" s="27"/>
      <c r="I374" s="27"/>
      <c r="J374" s="27"/>
      <c r="K374" s="27"/>
    </row>
    <row r="375" spans="1:11" x14ac:dyDescent="0.25">
      <c r="A375" s="22">
        <v>5277</v>
      </c>
      <c r="B375" s="11">
        <v>444100</v>
      </c>
      <c r="C375" s="12" t="s">
        <v>298</v>
      </c>
      <c r="D375" s="12"/>
      <c r="E375" s="27"/>
      <c r="F375" s="27"/>
      <c r="G375" s="27"/>
      <c r="H375" s="27"/>
      <c r="I375" s="27"/>
      <c r="J375" s="27"/>
      <c r="K375" s="27"/>
    </row>
    <row r="376" spans="1:11" x14ac:dyDescent="0.25">
      <c r="A376" s="22">
        <v>5278</v>
      </c>
      <c r="B376" s="11">
        <v>444200</v>
      </c>
      <c r="C376" s="12" t="s">
        <v>299</v>
      </c>
      <c r="D376" s="12"/>
      <c r="E376" s="27"/>
      <c r="F376" s="27"/>
      <c r="G376" s="27"/>
      <c r="H376" s="27"/>
      <c r="I376" s="27"/>
      <c r="J376" s="27"/>
      <c r="K376" s="27"/>
    </row>
    <row r="377" spans="1:11" x14ac:dyDescent="0.25">
      <c r="A377" s="22">
        <v>5279</v>
      </c>
      <c r="B377" s="11">
        <v>444300</v>
      </c>
      <c r="C377" s="12" t="s">
        <v>300</v>
      </c>
      <c r="D377" s="12"/>
      <c r="E377" s="27"/>
      <c r="F377" s="27"/>
      <c r="G377" s="27"/>
      <c r="H377" s="27"/>
      <c r="I377" s="27"/>
      <c r="J377" s="27"/>
      <c r="K377" s="27"/>
    </row>
    <row r="378" spans="1:11" x14ac:dyDescent="0.25">
      <c r="A378" s="21">
        <v>5280</v>
      </c>
      <c r="B378" s="7">
        <v>450000</v>
      </c>
      <c r="C378" s="8" t="s">
        <v>301</v>
      </c>
      <c r="D378" s="8"/>
      <c r="E378" s="27"/>
      <c r="F378" s="27"/>
      <c r="G378" s="27"/>
      <c r="H378" s="27"/>
      <c r="I378" s="27"/>
      <c r="J378" s="27"/>
      <c r="K378" s="27"/>
    </row>
    <row r="379" spans="1:11" ht="38.25" x14ac:dyDescent="0.25">
      <c r="A379" s="21">
        <v>5281</v>
      </c>
      <c r="B379" s="7">
        <v>451000</v>
      </c>
      <c r="C379" s="8" t="s">
        <v>302</v>
      </c>
      <c r="D379" s="8"/>
      <c r="E379" s="27"/>
      <c r="F379" s="27"/>
      <c r="G379" s="27"/>
      <c r="H379" s="27"/>
      <c r="I379" s="27"/>
      <c r="J379" s="27"/>
      <c r="K379" s="27"/>
    </row>
    <row r="380" spans="1:11" ht="25.5" x14ac:dyDescent="0.25">
      <c r="A380" s="22">
        <v>5282</v>
      </c>
      <c r="B380" s="11">
        <v>451100</v>
      </c>
      <c r="C380" s="12" t="s">
        <v>303</v>
      </c>
      <c r="D380" s="12"/>
      <c r="E380" s="27"/>
      <c r="F380" s="27"/>
      <c r="G380" s="27"/>
      <c r="H380" s="27"/>
      <c r="I380" s="27"/>
      <c r="J380" s="27"/>
      <c r="K380" s="27"/>
    </row>
    <row r="381" spans="1:11" ht="38.25" x14ac:dyDescent="0.25">
      <c r="A381" s="22">
        <v>5283</v>
      </c>
      <c r="B381" s="11">
        <v>451200</v>
      </c>
      <c r="C381" s="12" t="s">
        <v>304</v>
      </c>
      <c r="D381" s="12"/>
      <c r="E381" s="27"/>
      <c r="F381" s="27"/>
      <c r="G381" s="27"/>
      <c r="H381" s="27"/>
      <c r="I381" s="27"/>
      <c r="J381" s="27"/>
      <c r="K381" s="27"/>
    </row>
    <row r="382" spans="1:11" ht="25.5" x14ac:dyDescent="0.25">
      <c r="A382" s="21">
        <v>5284</v>
      </c>
      <c r="B382" s="7">
        <v>452000</v>
      </c>
      <c r="C382" s="8" t="s">
        <v>305</v>
      </c>
      <c r="D382" s="8"/>
      <c r="E382" s="27"/>
      <c r="F382" s="27"/>
      <c r="G382" s="27"/>
      <c r="H382" s="27"/>
      <c r="I382" s="27"/>
      <c r="J382" s="27"/>
      <c r="K382" s="27"/>
    </row>
    <row r="383" spans="1:11" ht="25.5" x14ac:dyDescent="0.25">
      <c r="A383" s="22">
        <v>5285</v>
      </c>
      <c r="B383" s="11">
        <v>452100</v>
      </c>
      <c r="C383" s="12" t="s">
        <v>306</v>
      </c>
      <c r="D383" s="12"/>
      <c r="E383" s="27"/>
      <c r="F383" s="27"/>
      <c r="G383" s="27"/>
      <c r="H383" s="27"/>
      <c r="I383" s="27"/>
      <c r="J383" s="27"/>
      <c r="K383" s="27"/>
    </row>
    <row r="384" spans="1:11" ht="25.5" x14ac:dyDescent="0.25">
      <c r="A384" s="22">
        <v>5286</v>
      </c>
      <c r="B384" s="11">
        <v>452200</v>
      </c>
      <c r="C384" s="12" t="s">
        <v>307</v>
      </c>
      <c r="D384" s="12"/>
      <c r="E384" s="27"/>
      <c r="F384" s="27"/>
      <c r="G384" s="27"/>
      <c r="H384" s="27"/>
      <c r="I384" s="27"/>
      <c r="J384" s="27"/>
      <c r="K384" s="27"/>
    </row>
    <row r="385" spans="1:11" ht="25.5" x14ac:dyDescent="0.25">
      <c r="A385" s="21">
        <v>5287</v>
      </c>
      <c r="B385" s="7">
        <v>453000</v>
      </c>
      <c r="C385" s="8" t="s">
        <v>308</v>
      </c>
      <c r="D385" s="8"/>
      <c r="E385" s="27"/>
      <c r="F385" s="27"/>
      <c r="G385" s="27"/>
      <c r="H385" s="27"/>
      <c r="I385" s="27"/>
      <c r="J385" s="27"/>
      <c r="K385" s="27"/>
    </row>
    <row r="386" spans="1:11" ht="25.5" x14ac:dyDescent="0.25">
      <c r="A386" s="22">
        <v>5288</v>
      </c>
      <c r="B386" s="11">
        <v>453100</v>
      </c>
      <c r="C386" s="12" t="s">
        <v>309</v>
      </c>
      <c r="D386" s="12"/>
      <c r="E386" s="27"/>
      <c r="F386" s="27"/>
      <c r="G386" s="27"/>
      <c r="H386" s="27"/>
      <c r="I386" s="27"/>
      <c r="J386" s="27"/>
      <c r="K386" s="27"/>
    </row>
    <row r="387" spans="1:11" ht="25.5" x14ac:dyDescent="0.25">
      <c r="A387" s="22">
        <v>5289</v>
      </c>
      <c r="B387" s="11">
        <v>453200</v>
      </c>
      <c r="C387" s="12" t="s">
        <v>310</v>
      </c>
      <c r="D387" s="12"/>
      <c r="E387" s="27"/>
      <c r="F387" s="27"/>
      <c r="G387" s="27"/>
      <c r="H387" s="27"/>
      <c r="I387" s="27"/>
      <c r="J387" s="27"/>
      <c r="K387" s="27"/>
    </row>
    <row r="388" spans="1:11" ht="25.5" x14ac:dyDescent="0.25">
      <c r="A388" s="21">
        <v>5290</v>
      </c>
      <c r="B388" s="7">
        <v>454000</v>
      </c>
      <c r="C388" s="8" t="s">
        <v>311</v>
      </c>
      <c r="D388" s="8"/>
      <c r="E388" s="27"/>
      <c r="F388" s="27"/>
      <c r="G388" s="27"/>
      <c r="H388" s="27"/>
      <c r="I388" s="27"/>
      <c r="J388" s="27"/>
      <c r="K388" s="27"/>
    </row>
    <row r="389" spans="1:11" ht="25.5" x14ac:dyDescent="0.25">
      <c r="A389" s="22">
        <v>5291</v>
      </c>
      <c r="B389" s="11">
        <v>454100</v>
      </c>
      <c r="C389" s="12" t="s">
        <v>312</v>
      </c>
      <c r="D389" s="12"/>
      <c r="E389" s="27"/>
      <c r="F389" s="27"/>
      <c r="G389" s="27"/>
      <c r="H389" s="27"/>
      <c r="I389" s="27"/>
      <c r="J389" s="27"/>
      <c r="K389" s="27"/>
    </row>
    <row r="390" spans="1:11" ht="25.5" x14ac:dyDescent="0.25">
      <c r="A390" s="22">
        <v>5292</v>
      </c>
      <c r="B390" s="11">
        <v>454200</v>
      </c>
      <c r="C390" s="12" t="s">
        <v>313</v>
      </c>
      <c r="D390" s="12"/>
      <c r="E390" s="27"/>
      <c r="F390" s="27"/>
      <c r="G390" s="27"/>
      <c r="H390" s="27"/>
      <c r="I390" s="27"/>
      <c r="J390" s="27"/>
      <c r="K390" s="27"/>
    </row>
    <row r="391" spans="1:11" ht="25.5" x14ac:dyDescent="0.25">
      <c r="A391" s="21">
        <v>5293</v>
      </c>
      <c r="B391" s="7">
        <v>460000</v>
      </c>
      <c r="C391" s="8" t="s">
        <v>314</v>
      </c>
      <c r="D391" s="8"/>
      <c r="E391" s="27"/>
      <c r="F391" s="27"/>
      <c r="G391" s="27"/>
      <c r="H391" s="27"/>
      <c r="I391" s="27"/>
      <c r="J391" s="27"/>
      <c r="K391" s="27"/>
    </row>
    <row r="392" spans="1:11" ht="15" hidden="1" customHeight="1" x14ac:dyDescent="0.25">
      <c r="A392" s="133" t="s">
        <v>3</v>
      </c>
      <c r="B392" s="135" t="s">
        <v>4</v>
      </c>
      <c r="C392" s="135" t="s">
        <v>5</v>
      </c>
      <c r="D392" s="148" t="s">
        <v>459</v>
      </c>
      <c r="E392" s="140" t="s">
        <v>455</v>
      </c>
      <c r="F392" s="141"/>
      <c r="G392" s="141"/>
      <c r="H392" s="141"/>
      <c r="I392" s="141"/>
      <c r="J392" s="141"/>
      <c r="K392" s="142"/>
    </row>
    <row r="393" spans="1:11" ht="15" hidden="1" customHeight="1" x14ac:dyDescent="0.25">
      <c r="A393" s="134"/>
      <c r="B393" s="136"/>
      <c r="C393" s="137"/>
      <c r="D393" s="149"/>
      <c r="E393" s="143" t="s">
        <v>456</v>
      </c>
      <c r="F393" s="145" t="s">
        <v>457</v>
      </c>
      <c r="G393" s="146"/>
      <c r="H393" s="146"/>
      <c r="I393" s="147"/>
      <c r="J393" s="143" t="s">
        <v>9</v>
      </c>
      <c r="K393" s="138" t="s">
        <v>10</v>
      </c>
    </row>
    <row r="394" spans="1:11" ht="51.75" hidden="1" customHeight="1" x14ac:dyDescent="0.25">
      <c r="A394" s="134"/>
      <c r="B394" s="136"/>
      <c r="C394" s="137"/>
      <c r="D394" s="150"/>
      <c r="E394" s="144"/>
      <c r="F394" s="20" t="s">
        <v>458</v>
      </c>
      <c r="G394" s="20" t="s">
        <v>12</v>
      </c>
      <c r="H394" s="20" t="s">
        <v>13</v>
      </c>
      <c r="I394" s="20" t="s">
        <v>14</v>
      </c>
      <c r="J394" s="144"/>
      <c r="K394" s="139"/>
    </row>
    <row r="395" spans="1:11" hidden="1" x14ac:dyDescent="0.25">
      <c r="A395" s="19">
        <v>1</v>
      </c>
      <c r="B395" s="20">
        <v>2</v>
      </c>
      <c r="C395" s="20">
        <v>3</v>
      </c>
      <c r="D395" s="29">
        <v>4</v>
      </c>
      <c r="E395" s="29">
        <v>5</v>
      </c>
      <c r="F395" s="29">
        <v>6</v>
      </c>
      <c r="G395" s="29">
        <v>7</v>
      </c>
      <c r="H395" s="29">
        <v>8</v>
      </c>
      <c r="I395" s="29">
        <v>9</v>
      </c>
      <c r="J395" s="30">
        <v>10</v>
      </c>
      <c r="K395" s="30">
        <v>11</v>
      </c>
    </row>
    <row r="396" spans="1:11" ht="25.5" x14ac:dyDescent="0.25">
      <c r="A396" s="21">
        <v>5294</v>
      </c>
      <c r="B396" s="7">
        <v>461000</v>
      </c>
      <c r="C396" s="8" t="s">
        <v>315</v>
      </c>
      <c r="D396" s="8"/>
      <c r="E396" s="27"/>
      <c r="F396" s="27"/>
      <c r="G396" s="27"/>
      <c r="H396" s="27"/>
      <c r="I396" s="27"/>
      <c r="J396" s="27"/>
      <c r="K396" s="27"/>
    </row>
    <row r="397" spans="1:11" x14ac:dyDescent="0.25">
      <c r="A397" s="22">
        <v>5295</v>
      </c>
      <c r="B397" s="11">
        <v>461100</v>
      </c>
      <c r="C397" s="12" t="s">
        <v>316</v>
      </c>
      <c r="D397" s="12"/>
      <c r="E397" s="27"/>
      <c r="F397" s="27"/>
      <c r="G397" s="27"/>
      <c r="H397" s="27"/>
      <c r="I397" s="27"/>
      <c r="J397" s="27"/>
      <c r="K397" s="27"/>
    </row>
    <row r="398" spans="1:11" x14ac:dyDescent="0.25">
      <c r="A398" s="22">
        <v>5296</v>
      </c>
      <c r="B398" s="11">
        <v>461200</v>
      </c>
      <c r="C398" s="12" t="s">
        <v>317</v>
      </c>
      <c r="D398" s="12"/>
      <c r="E398" s="27"/>
      <c r="F398" s="27"/>
      <c r="G398" s="27"/>
      <c r="H398" s="27"/>
      <c r="I398" s="27"/>
      <c r="J398" s="27"/>
      <c r="K398" s="27"/>
    </row>
    <row r="399" spans="1:11" ht="25.5" x14ac:dyDescent="0.25">
      <c r="A399" s="21">
        <v>5297</v>
      </c>
      <c r="B399" s="7">
        <v>462000</v>
      </c>
      <c r="C399" s="8" t="s">
        <v>318</v>
      </c>
      <c r="D399" s="8"/>
      <c r="E399" s="27"/>
      <c r="F399" s="27"/>
      <c r="G399" s="27"/>
      <c r="H399" s="27"/>
      <c r="I399" s="27"/>
      <c r="J399" s="27"/>
      <c r="K399" s="27"/>
    </row>
    <row r="400" spans="1:11" ht="25.5" x14ac:dyDescent="0.25">
      <c r="A400" s="22">
        <v>5298</v>
      </c>
      <c r="B400" s="11">
        <v>462100</v>
      </c>
      <c r="C400" s="12" t="s">
        <v>319</v>
      </c>
      <c r="D400" s="12"/>
      <c r="E400" s="27"/>
      <c r="F400" s="27"/>
      <c r="G400" s="27"/>
      <c r="H400" s="27"/>
      <c r="I400" s="27"/>
      <c r="J400" s="27"/>
      <c r="K400" s="27"/>
    </row>
    <row r="401" spans="1:11" ht="25.5" x14ac:dyDescent="0.25">
      <c r="A401" s="22">
        <v>5299</v>
      </c>
      <c r="B401" s="11">
        <v>462200</v>
      </c>
      <c r="C401" s="12" t="s">
        <v>320</v>
      </c>
      <c r="D401" s="12"/>
      <c r="E401" s="27"/>
      <c r="F401" s="27"/>
      <c r="G401" s="27"/>
      <c r="H401" s="27"/>
      <c r="I401" s="27"/>
      <c r="J401" s="27"/>
      <c r="K401" s="27"/>
    </row>
    <row r="402" spans="1:11" ht="25.5" x14ac:dyDescent="0.25">
      <c r="A402" s="21">
        <v>5300</v>
      </c>
      <c r="B402" s="7">
        <v>463000</v>
      </c>
      <c r="C402" s="8" t="s">
        <v>321</v>
      </c>
      <c r="D402" s="8"/>
      <c r="E402" s="27"/>
      <c r="F402" s="27"/>
      <c r="G402" s="27"/>
      <c r="H402" s="27"/>
      <c r="I402" s="27"/>
      <c r="J402" s="27"/>
      <c r="K402" s="27"/>
    </row>
    <row r="403" spans="1:11" ht="25.5" x14ac:dyDescent="0.25">
      <c r="A403" s="22">
        <v>5301</v>
      </c>
      <c r="B403" s="11">
        <v>463100</v>
      </c>
      <c r="C403" s="12" t="s">
        <v>322</v>
      </c>
      <c r="D403" s="12"/>
      <c r="E403" s="27"/>
      <c r="F403" s="27"/>
      <c r="G403" s="27"/>
      <c r="H403" s="27"/>
      <c r="I403" s="27"/>
      <c r="J403" s="27"/>
      <c r="K403" s="27"/>
    </row>
    <row r="404" spans="1:11" ht="25.5" x14ac:dyDescent="0.25">
      <c r="A404" s="22">
        <v>5302</v>
      </c>
      <c r="B404" s="11">
        <v>463200</v>
      </c>
      <c r="C404" s="12" t="s">
        <v>323</v>
      </c>
      <c r="D404" s="12"/>
      <c r="E404" s="27"/>
      <c r="F404" s="27"/>
      <c r="G404" s="27"/>
      <c r="H404" s="27"/>
      <c r="I404" s="27"/>
      <c r="J404" s="27"/>
      <c r="K404" s="27"/>
    </row>
    <row r="405" spans="1:11" ht="25.5" x14ac:dyDescent="0.25">
      <c r="A405" s="21">
        <v>5303</v>
      </c>
      <c r="B405" s="7">
        <v>464000</v>
      </c>
      <c r="C405" s="8" t="s">
        <v>324</v>
      </c>
      <c r="D405" s="8"/>
      <c r="E405" s="27"/>
      <c r="F405" s="27"/>
      <c r="G405" s="27"/>
      <c r="H405" s="27"/>
      <c r="I405" s="27"/>
      <c r="J405" s="27"/>
      <c r="K405" s="27"/>
    </row>
    <row r="406" spans="1:11" ht="25.5" x14ac:dyDescent="0.25">
      <c r="A406" s="22">
        <v>5304</v>
      </c>
      <c r="B406" s="11">
        <v>464100</v>
      </c>
      <c r="C406" s="12" t="s">
        <v>325</v>
      </c>
      <c r="D406" s="12"/>
      <c r="E406" s="27"/>
      <c r="F406" s="27"/>
      <c r="G406" s="27"/>
      <c r="H406" s="27"/>
      <c r="I406" s="27"/>
      <c r="J406" s="27"/>
      <c r="K406" s="27"/>
    </row>
    <row r="407" spans="1:11" ht="25.5" x14ac:dyDescent="0.25">
      <c r="A407" s="22">
        <v>5305</v>
      </c>
      <c r="B407" s="11">
        <v>464200</v>
      </c>
      <c r="C407" s="12" t="s">
        <v>326</v>
      </c>
      <c r="D407" s="12"/>
      <c r="E407" s="27"/>
      <c r="F407" s="27"/>
      <c r="G407" s="27"/>
      <c r="H407" s="27"/>
      <c r="I407" s="27"/>
      <c r="J407" s="27"/>
      <c r="K407" s="27"/>
    </row>
    <row r="408" spans="1:11" ht="25.5" x14ac:dyDescent="0.25">
      <c r="A408" s="21">
        <v>5306</v>
      </c>
      <c r="B408" s="7">
        <v>465000</v>
      </c>
      <c r="C408" s="8" t="s">
        <v>327</v>
      </c>
      <c r="D408" s="8"/>
      <c r="E408" s="27"/>
      <c r="F408" s="27"/>
      <c r="G408" s="27"/>
      <c r="H408" s="27"/>
      <c r="I408" s="27"/>
      <c r="J408" s="27"/>
      <c r="K408" s="27"/>
    </row>
    <row r="409" spans="1:11" x14ac:dyDescent="0.25">
      <c r="A409" s="22">
        <v>5307</v>
      </c>
      <c r="B409" s="11">
        <v>465100</v>
      </c>
      <c r="C409" s="12" t="s">
        <v>328</v>
      </c>
      <c r="D409" s="12"/>
      <c r="E409" s="27"/>
      <c r="F409" s="27"/>
      <c r="G409" s="27"/>
      <c r="H409" s="27"/>
      <c r="I409" s="27"/>
      <c r="J409" s="27"/>
      <c r="K409" s="27"/>
    </row>
    <row r="410" spans="1:11" x14ac:dyDescent="0.25">
      <c r="A410" s="22">
        <v>5308</v>
      </c>
      <c r="B410" s="11">
        <v>465200</v>
      </c>
      <c r="C410" s="12" t="s">
        <v>329</v>
      </c>
      <c r="D410" s="12"/>
      <c r="E410" s="27"/>
      <c r="F410" s="27"/>
      <c r="G410" s="27"/>
      <c r="H410" s="27"/>
      <c r="I410" s="27"/>
      <c r="J410" s="27"/>
      <c r="K410" s="27"/>
    </row>
    <row r="411" spans="1:11" ht="25.5" x14ac:dyDescent="0.25">
      <c r="A411" s="21">
        <v>5309</v>
      </c>
      <c r="B411" s="7">
        <v>470000</v>
      </c>
      <c r="C411" s="8" t="s">
        <v>330</v>
      </c>
      <c r="D411" s="8"/>
      <c r="E411" s="27"/>
      <c r="F411" s="27"/>
      <c r="G411" s="27"/>
      <c r="H411" s="27"/>
      <c r="I411" s="27"/>
      <c r="J411" s="27"/>
      <c r="K411" s="27"/>
    </row>
    <row r="412" spans="1:11" ht="38.25" x14ac:dyDescent="0.25">
      <c r="A412" s="21">
        <v>5310</v>
      </c>
      <c r="B412" s="7">
        <v>471000</v>
      </c>
      <c r="C412" s="8" t="s">
        <v>331</v>
      </c>
      <c r="D412" s="8"/>
      <c r="E412" s="27"/>
      <c r="F412" s="27"/>
      <c r="G412" s="27"/>
      <c r="H412" s="27"/>
      <c r="I412" s="27"/>
      <c r="J412" s="27"/>
      <c r="K412" s="27"/>
    </row>
    <row r="413" spans="1:11" ht="25.5" x14ac:dyDescent="0.25">
      <c r="A413" s="22">
        <v>5311</v>
      </c>
      <c r="B413" s="11">
        <v>471100</v>
      </c>
      <c r="C413" s="12" t="s">
        <v>332</v>
      </c>
      <c r="D413" s="12"/>
      <c r="E413" s="27"/>
      <c r="F413" s="27"/>
      <c r="G413" s="27"/>
      <c r="H413" s="27"/>
      <c r="I413" s="27"/>
      <c r="J413" s="27"/>
      <c r="K413" s="27"/>
    </row>
    <row r="414" spans="1:11" ht="38.25" x14ac:dyDescent="0.25">
      <c r="A414" s="22">
        <v>5312</v>
      </c>
      <c r="B414" s="11">
        <v>471200</v>
      </c>
      <c r="C414" s="12" t="s">
        <v>333</v>
      </c>
      <c r="D414" s="12"/>
      <c r="E414" s="27"/>
      <c r="F414" s="27"/>
      <c r="G414" s="27"/>
      <c r="H414" s="27"/>
      <c r="I414" s="27"/>
      <c r="J414" s="27"/>
      <c r="K414" s="27"/>
    </row>
    <row r="415" spans="1:11" ht="38.25" x14ac:dyDescent="0.25">
      <c r="A415" s="22">
        <v>5313</v>
      </c>
      <c r="B415" s="11">
        <v>471900</v>
      </c>
      <c r="C415" s="12" t="s">
        <v>334</v>
      </c>
      <c r="D415" s="12"/>
      <c r="E415" s="27"/>
      <c r="F415" s="27"/>
      <c r="G415" s="27"/>
      <c r="H415" s="27"/>
      <c r="I415" s="27"/>
      <c r="J415" s="27"/>
      <c r="K415" s="27"/>
    </row>
    <row r="416" spans="1:11" ht="25.5" x14ac:dyDescent="0.25">
      <c r="A416" s="21">
        <v>5314</v>
      </c>
      <c r="B416" s="7">
        <v>472000</v>
      </c>
      <c r="C416" s="8" t="s">
        <v>335</v>
      </c>
      <c r="D416" s="8"/>
      <c r="E416" s="27"/>
      <c r="F416" s="27"/>
      <c r="G416" s="27"/>
      <c r="H416" s="27"/>
      <c r="I416" s="27"/>
      <c r="J416" s="27"/>
      <c r="K416" s="27"/>
    </row>
    <row r="417" spans="1:11" ht="15" hidden="1" customHeight="1" x14ac:dyDescent="0.25">
      <c r="A417" s="133" t="s">
        <v>3</v>
      </c>
      <c r="B417" s="135" t="s">
        <v>4</v>
      </c>
      <c r="C417" s="135" t="s">
        <v>5</v>
      </c>
      <c r="D417" s="148" t="s">
        <v>459</v>
      </c>
      <c r="E417" s="140" t="s">
        <v>455</v>
      </c>
      <c r="F417" s="141"/>
      <c r="G417" s="141"/>
      <c r="H417" s="141"/>
      <c r="I417" s="141"/>
      <c r="J417" s="141"/>
      <c r="K417" s="142"/>
    </row>
    <row r="418" spans="1:11" ht="15" hidden="1" customHeight="1" x14ac:dyDescent="0.25">
      <c r="A418" s="134"/>
      <c r="B418" s="136"/>
      <c r="C418" s="137"/>
      <c r="D418" s="149"/>
      <c r="E418" s="143" t="s">
        <v>456</v>
      </c>
      <c r="F418" s="145" t="s">
        <v>457</v>
      </c>
      <c r="G418" s="146"/>
      <c r="H418" s="146"/>
      <c r="I418" s="147"/>
      <c r="J418" s="143" t="s">
        <v>9</v>
      </c>
      <c r="K418" s="138" t="s">
        <v>10</v>
      </c>
    </row>
    <row r="419" spans="1:11" ht="48" hidden="1" customHeight="1" x14ac:dyDescent="0.25">
      <c r="A419" s="134"/>
      <c r="B419" s="136"/>
      <c r="C419" s="137"/>
      <c r="D419" s="150"/>
      <c r="E419" s="144"/>
      <c r="F419" s="20" t="s">
        <v>458</v>
      </c>
      <c r="G419" s="20" t="s">
        <v>12</v>
      </c>
      <c r="H419" s="20" t="s">
        <v>13</v>
      </c>
      <c r="I419" s="20" t="s">
        <v>14</v>
      </c>
      <c r="J419" s="144"/>
      <c r="K419" s="139"/>
    </row>
    <row r="420" spans="1:11" hidden="1" x14ac:dyDescent="0.25">
      <c r="A420" s="19">
        <v>1</v>
      </c>
      <c r="B420" s="20">
        <v>2</v>
      </c>
      <c r="C420" s="20">
        <v>3</v>
      </c>
      <c r="D420" s="29">
        <v>4</v>
      </c>
      <c r="E420" s="29">
        <v>5</v>
      </c>
      <c r="F420" s="29">
        <v>6</v>
      </c>
      <c r="G420" s="29">
        <v>7</v>
      </c>
      <c r="H420" s="29">
        <v>8</v>
      </c>
      <c r="I420" s="29">
        <v>9</v>
      </c>
      <c r="J420" s="30">
        <v>10</v>
      </c>
      <c r="K420" s="30">
        <v>11</v>
      </c>
    </row>
    <row r="421" spans="1:11" ht="25.5" x14ac:dyDescent="0.25">
      <c r="A421" s="22">
        <v>5315</v>
      </c>
      <c r="B421" s="11">
        <v>472100</v>
      </c>
      <c r="C421" s="12" t="s">
        <v>336</v>
      </c>
      <c r="D421" s="12"/>
      <c r="E421" s="27"/>
      <c r="F421" s="27"/>
      <c r="G421" s="27"/>
      <c r="H421" s="27"/>
      <c r="I421" s="27"/>
      <c r="J421" s="27"/>
      <c r="K421" s="27"/>
    </row>
    <row r="422" spans="1:11" ht="25.5" x14ac:dyDescent="0.25">
      <c r="A422" s="22">
        <v>5316</v>
      </c>
      <c r="B422" s="11">
        <v>472200</v>
      </c>
      <c r="C422" s="12" t="s">
        <v>337</v>
      </c>
      <c r="D422" s="12"/>
      <c r="E422" s="27"/>
      <c r="F422" s="27"/>
      <c r="G422" s="27"/>
      <c r="H422" s="27"/>
      <c r="I422" s="27"/>
      <c r="J422" s="27"/>
      <c r="K422" s="27"/>
    </row>
    <row r="423" spans="1:11" x14ac:dyDescent="0.25">
      <c r="A423" s="22">
        <v>5317</v>
      </c>
      <c r="B423" s="11">
        <v>472300</v>
      </c>
      <c r="C423" s="12" t="s">
        <v>338</v>
      </c>
      <c r="D423" s="12"/>
      <c r="E423" s="27"/>
      <c r="F423" s="27"/>
      <c r="G423" s="27"/>
      <c r="H423" s="27"/>
      <c r="I423" s="27"/>
      <c r="J423" s="27"/>
      <c r="K423" s="27"/>
    </row>
    <row r="424" spans="1:11" ht="25.5" x14ac:dyDescent="0.25">
      <c r="A424" s="22">
        <v>5318</v>
      </c>
      <c r="B424" s="11">
        <v>472400</v>
      </c>
      <c r="C424" s="12" t="s">
        <v>339</v>
      </c>
      <c r="D424" s="12"/>
      <c r="E424" s="27"/>
      <c r="F424" s="27"/>
      <c r="G424" s="27"/>
      <c r="H424" s="27"/>
      <c r="I424" s="27"/>
      <c r="J424" s="27"/>
      <c r="K424" s="27"/>
    </row>
    <row r="425" spans="1:11" x14ac:dyDescent="0.25">
      <c r="A425" s="22">
        <v>5319</v>
      </c>
      <c r="B425" s="11">
        <v>472500</v>
      </c>
      <c r="C425" s="12" t="s">
        <v>340</v>
      </c>
      <c r="D425" s="12"/>
      <c r="E425" s="27"/>
      <c r="F425" s="27"/>
      <c r="G425" s="27"/>
      <c r="H425" s="27"/>
      <c r="I425" s="27"/>
      <c r="J425" s="27"/>
      <c r="K425" s="27"/>
    </row>
    <row r="426" spans="1:11" x14ac:dyDescent="0.25">
      <c r="A426" s="22">
        <v>5320</v>
      </c>
      <c r="B426" s="11">
        <v>472600</v>
      </c>
      <c r="C426" s="12" t="s">
        <v>341</v>
      </c>
      <c r="D426" s="12"/>
      <c r="E426" s="27"/>
      <c r="F426" s="27"/>
      <c r="G426" s="27"/>
      <c r="H426" s="27"/>
      <c r="I426" s="27"/>
      <c r="J426" s="27"/>
      <c r="K426" s="27"/>
    </row>
    <row r="427" spans="1:11" ht="25.5" x14ac:dyDescent="0.25">
      <c r="A427" s="22">
        <v>5321</v>
      </c>
      <c r="B427" s="11">
        <v>472700</v>
      </c>
      <c r="C427" s="12" t="s">
        <v>342</v>
      </c>
      <c r="D427" s="12"/>
      <c r="E427" s="27"/>
      <c r="F427" s="27"/>
      <c r="G427" s="27"/>
      <c r="H427" s="27"/>
      <c r="I427" s="27"/>
      <c r="J427" s="27"/>
      <c r="K427" s="27"/>
    </row>
    <row r="428" spans="1:11" x14ac:dyDescent="0.25">
      <c r="A428" s="22">
        <v>5322</v>
      </c>
      <c r="B428" s="11">
        <v>472800</v>
      </c>
      <c r="C428" s="12" t="s">
        <v>343</v>
      </c>
      <c r="D428" s="12"/>
      <c r="E428" s="27"/>
      <c r="F428" s="27"/>
      <c r="G428" s="27"/>
      <c r="H428" s="27"/>
      <c r="I428" s="27"/>
      <c r="J428" s="27"/>
      <c r="K428" s="27"/>
    </row>
    <row r="429" spans="1:11" x14ac:dyDescent="0.25">
      <c r="A429" s="22">
        <v>5323</v>
      </c>
      <c r="B429" s="11">
        <v>472900</v>
      </c>
      <c r="C429" s="12" t="s">
        <v>344</v>
      </c>
      <c r="D429" s="12"/>
      <c r="E429" s="27"/>
      <c r="F429" s="27"/>
      <c r="G429" s="27"/>
      <c r="H429" s="27"/>
      <c r="I429" s="27"/>
      <c r="J429" s="27"/>
      <c r="K429" s="27"/>
    </row>
    <row r="430" spans="1:11" ht="25.5" x14ac:dyDescent="0.25">
      <c r="A430" s="21">
        <v>5324</v>
      </c>
      <c r="B430" s="7">
        <v>480000</v>
      </c>
      <c r="C430" s="8" t="s">
        <v>345</v>
      </c>
      <c r="D430" s="33">
        <f>D431+D434+D438+D440+D443+D449</f>
        <v>350000</v>
      </c>
      <c r="E430" s="33">
        <f t="shared" ref="E430:K430" si="39">E431+E434+E438+E440+E443+E449</f>
        <v>350000</v>
      </c>
      <c r="F430" s="33">
        <f t="shared" si="39"/>
        <v>0</v>
      </c>
      <c r="G430" s="33">
        <f t="shared" si="39"/>
        <v>0</v>
      </c>
      <c r="H430" s="33">
        <f t="shared" si="39"/>
        <v>0</v>
      </c>
      <c r="I430" s="33">
        <f t="shared" si="39"/>
        <v>350000</v>
      </c>
      <c r="J430" s="33">
        <f t="shared" si="39"/>
        <v>0</v>
      </c>
      <c r="K430" s="33">
        <f t="shared" si="39"/>
        <v>0</v>
      </c>
    </row>
    <row r="431" spans="1:11" ht="25.5" x14ac:dyDescent="0.25">
      <c r="A431" s="21">
        <v>5325</v>
      </c>
      <c r="B431" s="7">
        <v>481000</v>
      </c>
      <c r="C431" s="8" t="s">
        <v>346</v>
      </c>
      <c r="D431" s="8"/>
      <c r="E431" s="27"/>
      <c r="F431" s="27"/>
      <c r="G431" s="27"/>
      <c r="H431" s="27"/>
      <c r="I431" s="27"/>
      <c r="J431" s="27"/>
      <c r="K431" s="27"/>
    </row>
    <row r="432" spans="1:11" ht="25.5" x14ac:dyDescent="0.25">
      <c r="A432" s="22">
        <v>5326</v>
      </c>
      <c r="B432" s="11">
        <v>481100</v>
      </c>
      <c r="C432" s="12" t="s">
        <v>347</v>
      </c>
      <c r="D432" s="12"/>
      <c r="E432" s="27"/>
      <c r="F432" s="27"/>
      <c r="G432" s="27"/>
      <c r="H432" s="27"/>
      <c r="I432" s="27"/>
      <c r="J432" s="27"/>
      <c r="K432" s="27"/>
    </row>
    <row r="433" spans="1:11" ht="25.5" x14ac:dyDescent="0.25">
      <c r="A433" s="22">
        <v>5327</v>
      </c>
      <c r="B433" s="11">
        <v>481900</v>
      </c>
      <c r="C433" s="12" t="s">
        <v>348</v>
      </c>
      <c r="D433" s="12"/>
      <c r="E433" s="27"/>
      <c r="F433" s="27"/>
      <c r="G433" s="27"/>
      <c r="H433" s="27"/>
      <c r="I433" s="27"/>
      <c r="J433" s="27"/>
      <c r="K433" s="27"/>
    </row>
    <row r="434" spans="1:11" ht="25.5" x14ac:dyDescent="0.25">
      <c r="A434" s="21">
        <v>5328</v>
      </c>
      <c r="B434" s="7">
        <v>482000</v>
      </c>
      <c r="C434" s="8" t="s">
        <v>349</v>
      </c>
      <c r="D434" s="33">
        <f>SUM(D435:D437)</f>
        <v>350000</v>
      </c>
      <c r="E434" s="33">
        <f t="shared" ref="E434:K434" si="40">SUM(E435:E437)</f>
        <v>350000</v>
      </c>
      <c r="F434" s="33">
        <f t="shared" si="40"/>
        <v>0</v>
      </c>
      <c r="G434" s="33">
        <f t="shared" si="40"/>
        <v>0</v>
      </c>
      <c r="H434" s="33">
        <f t="shared" si="40"/>
        <v>0</v>
      </c>
      <c r="I434" s="52">
        <f t="shared" si="40"/>
        <v>350000</v>
      </c>
      <c r="J434" s="33">
        <f t="shared" si="40"/>
        <v>0</v>
      </c>
      <c r="K434" s="33">
        <f t="shared" si="40"/>
        <v>0</v>
      </c>
    </row>
    <row r="435" spans="1:11" x14ac:dyDescent="0.25">
      <c r="A435" s="22">
        <v>5329</v>
      </c>
      <c r="B435" s="11">
        <v>482100</v>
      </c>
      <c r="C435" s="12" t="s">
        <v>350</v>
      </c>
      <c r="D435" s="40">
        <v>100000</v>
      </c>
      <c r="E435" s="67">
        <f>F435+G435+H435+I435+J435+K435</f>
        <v>100000</v>
      </c>
      <c r="F435" s="67"/>
      <c r="G435" s="67"/>
      <c r="H435" s="67"/>
      <c r="I435" s="67">
        <v>100000</v>
      </c>
      <c r="J435" s="32"/>
      <c r="K435" s="32"/>
    </row>
    <row r="436" spans="1:11" x14ac:dyDescent="0.25">
      <c r="A436" s="22">
        <v>5330</v>
      </c>
      <c r="B436" s="11">
        <v>482200</v>
      </c>
      <c r="C436" s="12" t="s">
        <v>351</v>
      </c>
      <c r="D436" s="40">
        <v>250000</v>
      </c>
      <c r="E436" s="32">
        <f t="shared" ref="E436:E437" si="41">F436+G436+H436+I436+J436+K436</f>
        <v>250000</v>
      </c>
      <c r="F436" s="32"/>
      <c r="G436" s="32"/>
      <c r="H436" s="32"/>
      <c r="I436" s="54">
        <v>250000</v>
      </c>
      <c r="J436" s="32"/>
      <c r="K436" s="32"/>
    </row>
    <row r="437" spans="1:11" x14ac:dyDescent="0.25">
      <c r="A437" s="22">
        <v>5331</v>
      </c>
      <c r="B437" s="11">
        <v>482300</v>
      </c>
      <c r="C437" s="12" t="s">
        <v>352</v>
      </c>
      <c r="D437" s="40"/>
      <c r="E437" s="32">
        <f t="shared" si="41"/>
        <v>0</v>
      </c>
      <c r="F437" s="32"/>
      <c r="G437" s="32"/>
      <c r="H437" s="32"/>
      <c r="I437" s="54"/>
      <c r="J437" s="32"/>
      <c r="K437" s="32"/>
    </row>
    <row r="438" spans="1:11" ht="25.5" x14ac:dyDescent="0.25">
      <c r="A438" s="21">
        <v>5332</v>
      </c>
      <c r="B438" s="7">
        <v>483000</v>
      </c>
      <c r="C438" s="8" t="s">
        <v>353</v>
      </c>
      <c r="D438" s="8"/>
      <c r="E438" s="27"/>
      <c r="F438" s="27"/>
      <c r="G438" s="27"/>
      <c r="H438" s="27"/>
      <c r="I438" s="51"/>
      <c r="J438" s="27"/>
      <c r="K438" s="27"/>
    </row>
    <row r="439" spans="1:11" x14ac:dyDescent="0.25">
      <c r="A439" s="22">
        <v>5333</v>
      </c>
      <c r="B439" s="11">
        <v>483100</v>
      </c>
      <c r="C439" s="12" t="s">
        <v>354</v>
      </c>
      <c r="D439" s="12"/>
      <c r="E439" s="27"/>
      <c r="F439" s="27"/>
      <c r="G439" s="27"/>
      <c r="H439" s="27"/>
      <c r="I439" s="27"/>
      <c r="J439" s="27"/>
      <c r="K439" s="27"/>
    </row>
    <row r="440" spans="1:11" ht="51" x14ac:dyDescent="0.25">
      <c r="A440" s="21">
        <v>5334</v>
      </c>
      <c r="B440" s="7">
        <v>484000</v>
      </c>
      <c r="C440" s="8" t="s">
        <v>355</v>
      </c>
      <c r="D440" s="8"/>
      <c r="E440" s="27"/>
      <c r="F440" s="27"/>
      <c r="G440" s="27"/>
      <c r="H440" s="27"/>
      <c r="I440" s="27"/>
      <c r="J440" s="27"/>
      <c r="K440" s="27"/>
    </row>
    <row r="441" spans="1:11" ht="25.5" x14ac:dyDescent="0.25">
      <c r="A441" s="22">
        <v>5335</v>
      </c>
      <c r="B441" s="11">
        <v>484100</v>
      </c>
      <c r="C441" s="12" t="s">
        <v>356</v>
      </c>
      <c r="D441" s="12"/>
      <c r="E441" s="27"/>
      <c r="F441" s="27"/>
      <c r="G441" s="27"/>
      <c r="H441" s="27"/>
      <c r="I441" s="27"/>
      <c r="J441" s="27"/>
      <c r="K441" s="27"/>
    </row>
    <row r="442" spans="1:11" x14ac:dyDescent="0.25">
      <c r="A442" s="22">
        <v>5336</v>
      </c>
      <c r="B442" s="11">
        <v>484200</v>
      </c>
      <c r="C442" s="12" t="s">
        <v>357</v>
      </c>
      <c r="D442" s="12"/>
      <c r="E442" s="27"/>
      <c r="F442" s="27"/>
      <c r="G442" s="27"/>
      <c r="H442" s="27"/>
      <c r="I442" s="27"/>
      <c r="J442" s="27"/>
      <c r="K442" s="27"/>
    </row>
    <row r="443" spans="1:11" ht="38.25" x14ac:dyDescent="0.25">
      <c r="A443" s="21">
        <v>5337</v>
      </c>
      <c r="B443" s="7">
        <v>485000</v>
      </c>
      <c r="C443" s="8" t="s">
        <v>358</v>
      </c>
      <c r="D443" s="8"/>
      <c r="E443" s="27"/>
      <c r="F443" s="27"/>
      <c r="G443" s="27"/>
      <c r="H443" s="27"/>
      <c r="I443" s="27"/>
      <c r="J443" s="27"/>
      <c r="K443" s="27"/>
    </row>
    <row r="444" spans="1:11" ht="25.5" x14ac:dyDescent="0.25">
      <c r="A444" s="22">
        <v>5338</v>
      </c>
      <c r="B444" s="11">
        <v>485100</v>
      </c>
      <c r="C444" s="12" t="s">
        <v>359</v>
      </c>
      <c r="D444" s="12"/>
      <c r="E444" s="27"/>
      <c r="F444" s="27"/>
      <c r="G444" s="27"/>
      <c r="H444" s="27"/>
      <c r="I444" s="27"/>
      <c r="J444" s="27"/>
      <c r="K444" s="27"/>
    </row>
    <row r="445" spans="1:11" ht="15" hidden="1" customHeight="1" x14ac:dyDescent="0.25">
      <c r="A445" s="133" t="s">
        <v>3</v>
      </c>
      <c r="B445" s="135" t="s">
        <v>4</v>
      </c>
      <c r="C445" s="135" t="s">
        <v>5</v>
      </c>
      <c r="D445" s="148" t="s">
        <v>459</v>
      </c>
      <c r="E445" s="140" t="s">
        <v>455</v>
      </c>
      <c r="F445" s="141"/>
      <c r="G445" s="141"/>
      <c r="H445" s="141"/>
      <c r="I445" s="141"/>
      <c r="J445" s="141"/>
      <c r="K445" s="142"/>
    </row>
    <row r="446" spans="1:11" ht="15" hidden="1" customHeight="1" x14ac:dyDescent="0.25">
      <c r="A446" s="134"/>
      <c r="B446" s="136"/>
      <c r="C446" s="137"/>
      <c r="D446" s="149"/>
      <c r="E446" s="143" t="s">
        <v>456</v>
      </c>
      <c r="F446" s="145" t="s">
        <v>457</v>
      </c>
      <c r="G446" s="146"/>
      <c r="H446" s="146"/>
      <c r="I446" s="147"/>
      <c r="J446" s="143" t="s">
        <v>9</v>
      </c>
      <c r="K446" s="138" t="s">
        <v>10</v>
      </c>
    </row>
    <row r="447" spans="1:11" ht="51" hidden="1" customHeight="1" x14ac:dyDescent="0.25">
      <c r="A447" s="134"/>
      <c r="B447" s="136"/>
      <c r="C447" s="137"/>
      <c r="D447" s="150"/>
      <c r="E447" s="144"/>
      <c r="F447" s="20" t="s">
        <v>458</v>
      </c>
      <c r="G447" s="20" t="s">
        <v>12</v>
      </c>
      <c r="H447" s="20" t="s">
        <v>13</v>
      </c>
      <c r="I447" s="20" t="s">
        <v>14</v>
      </c>
      <c r="J447" s="144"/>
      <c r="K447" s="139"/>
    </row>
    <row r="448" spans="1:11" hidden="1" x14ac:dyDescent="0.25">
      <c r="A448" s="19">
        <v>1</v>
      </c>
      <c r="B448" s="20">
        <v>2</v>
      </c>
      <c r="C448" s="20">
        <v>3</v>
      </c>
      <c r="D448" s="29">
        <v>4</v>
      </c>
      <c r="E448" s="29">
        <v>5</v>
      </c>
      <c r="F448" s="29">
        <v>6</v>
      </c>
      <c r="G448" s="29">
        <v>7</v>
      </c>
      <c r="H448" s="29">
        <v>8</v>
      </c>
      <c r="I448" s="29">
        <v>9</v>
      </c>
      <c r="J448" s="30">
        <v>10</v>
      </c>
      <c r="K448" s="30">
        <v>11</v>
      </c>
    </row>
    <row r="449" spans="1:11" ht="51" x14ac:dyDescent="0.25">
      <c r="A449" s="21">
        <v>5339</v>
      </c>
      <c r="B449" s="7">
        <v>489000</v>
      </c>
      <c r="C449" s="8" t="s">
        <v>360</v>
      </c>
      <c r="D449" s="8"/>
      <c r="E449" s="27"/>
      <c r="F449" s="27"/>
      <c r="G449" s="27"/>
      <c r="H449" s="27"/>
      <c r="I449" s="27"/>
      <c r="J449" s="27"/>
      <c r="K449" s="27"/>
    </row>
    <row r="450" spans="1:11" ht="38.25" x14ac:dyDescent="0.25">
      <c r="A450" s="22">
        <v>5340</v>
      </c>
      <c r="B450" s="11">
        <v>489100</v>
      </c>
      <c r="C450" s="12" t="s">
        <v>361</v>
      </c>
      <c r="D450" s="12"/>
      <c r="E450" s="27"/>
      <c r="F450" s="27"/>
      <c r="G450" s="27"/>
      <c r="H450" s="27"/>
      <c r="I450" s="27"/>
      <c r="J450" s="27"/>
      <c r="K450" s="27"/>
    </row>
    <row r="451" spans="1:11" ht="25.5" x14ac:dyDescent="0.25">
      <c r="A451" s="21">
        <v>5341</v>
      </c>
      <c r="B451" s="7">
        <v>500000</v>
      </c>
      <c r="C451" s="8" t="s">
        <v>362</v>
      </c>
      <c r="D451" s="33">
        <f>D452+D474+D487+D490+D498</f>
        <v>77260000</v>
      </c>
      <c r="E451" s="33">
        <f t="shared" ref="E451:K451" si="42">E452+E474+E487+E490+E498</f>
        <v>72260000</v>
      </c>
      <c r="F451" s="33">
        <f t="shared" si="42"/>
        <v>1050000</v>
      </c>
      <c r="G451" s="33">
        <f t="shared" si="42"/>
        <v>0</v>
      </c>
      <c r="H451" s="33">
        <f t="shared" si="42"/>
        <v>4100000</v>
      </c>
      <c r="I451" s="33">
        <f t="shared" si="42"/>
        <v>0</v>
      </c>
      <c r="J451" s="33">
        <f t="shared" si="42"/>
        <v>0</v>
      </c>
      <c r="K451" s="33">
        <f t="shared" si="42"/>
        <v>67110000</v>
      </c>
    </row>
    <row r="452" spans="1:11" ht="25.5" x14ac:dyDescent="0.25">
      <c r="A452" s="21">
        <v>5342</v>
      </c>
      <c r="B452" s="7">
        <v>510000</v>
      </c>
      <c r="C452" s="8" t="s">
        <v>363</v>
      </c>
      <c r="D452" s="33">
        <f>D453+D458+D468+D470+D472</f>
        <v>10760000</v>
      </c>
      <c r="E452" s="33">
        <f t="shared" ref="E452:K452" si="43">E453+E458+E468+E470+E472</f>
        <v>5760000</v>
      </c>
      <c r="F452" s="33">
        <f t="shared" si="43"/>
        <v>1050000</v>
      </c>
      <c r="G452" s="33">
        <f t="shared" si="43"/>
        <v>0</v>
      </c>
      <c r="H452" s="33">
        <f t="shared" si="43"/>
        <v>4100000</v>
      </c>
      <c r="I452" s="33">
        <f t="shared" si="43"/>
        <v>0</v>
      </c>
      <c r="J452" s="33">
        <f t="shared" si="43"/>
        <v>0</v>
      </c>
      <c r="K452" s="33">
        <f t="shared" si="43"/>
        <v>610000</v>
      </c>
    </row>
    <row r="453" spans="1:11" ht="25.5" x14ac:dyDescent="0.25">
      <c r="A453" s="21">
        <v>5343</v>
      </c>
      <c r="B453" s="7">
        <v>511000</v>
      </c>
      <c r="C453" s="8" t="s">
        <v>364</v>
      </c>
      <c r="D453" s="8">
        <f>SUM(D454:D457)</f>
        <v>0</v>
      </c>
      <c r="E453" s="8">
        <f t="shared" ref="E453:K453" si="44">SUM(E454:E457)</f>
        <v>0</v>
      </c>
      <c r="F453" s="8">
        <f t="shared" si="44"/>
        <v>0</v>
      </c>
      <c r="G453" s="8">
        <f t="shared" si="44"/>
        <v>0</v>
      </c>
      <c r="H453" s="8">
        <f t="shared" si="44"/>
        <v>0</v>
      </c>
      <c r="I453" s="8">
        <f t="shared" si="44"/>
        <v>0</v>
      </c>
      <c r="J453" s="8">
        <f t="shared" si="44"/>
        <v>0</v>
      </c>
      <c r="K453" s="8">
        <f t="shared" si="44"/>
        <v>0</v>
      </c>
    </row>
    <row r="454" spans="1:11" x14ac:dyDescent="0.25">
      <c r="A454" s="22">
        <v>5344</v>
      </c>
      <c r="B454" s="11">
        <v>511100</v>
      </c>
      <c r="C454" s="12" t="s">
        <v>365</v>
      </c>
      <c r="D454" s="12"/>
      <c r="E454" s="27"/>
      <c r="F454" s="27"/>
      <c r="G454" s="27"/>
      <c r="H454" s="27"/>
      <c r="I454" s="27"/>
      <c r="J454" s="27"/>
      <c r="K454" s="27"/>
    </row>
    <row r="455" spans="1:11" x14ac:dyDescent="0.25">
      <c r="A455" s="22">
        <v>5345</v>
      </c>
      <c r="B455" s="11">
        <v>511200</v>
      </c>
      <c r="C455" s="12" t="s">
        <v>366</v>
      </c>
      <c r="D455" s="12"/>
      <c r="E455" s="27"/>
      <c r="F455" s="27"/>
      <c r="G455" s="27"/>
      <c r="H455" s="27"/>
      <c r="I455" s="27"/>
      <c r="J455" s="27"/>
      <c r="K455" s="27"/>
    </row>
    <row r="456" spans="1:11" x14ac:dyDescent="0.25">
      <c r="A456" s="22">
        <v>5346</v>
      </c>
      <c r="B456" s="11">
        <v>511300</v>
      </c>
      <c r="C456" s="12" t="s">
        <v>367</v>
      </c>
      <c r="D456" s="12"/>
      <c r="E456" s="27"/>
      <c r="F456" s="27"/>
      <c r="G456" s="27"/>
      <c r="H456" s="27"/>
      <c r="I456" s="27"/>
      <c r="J456" s="27"/>
      <c r="K456" s="27"/>
    </row>
    <row r="457" spans="1:11" x14ac:dyDescent="0.25">
      <c r="A457" s="22">
        <v>5347</v>
      </c>
      <c r="B457" s="11">
        <v>511400</v>
      </c>
      <c r="C457" s="12" t="s">
        <v>368</v>
      </c>
      <c r="D457" s="12"/>
      <c r="E457" s="27"/>
      <c r="F457" s="27"/>
      <c r="G457" s="27"/>
      <c r="H457" s="27"/>
      <c r="I457" s="27"/>
      <c r="J457" s="27"/>
      <c r="K457" s="27"/>
    </row>
    <row r="458" spans="1:11" x14ac:dyDescent="0.25">
      <c r="A458" s="21">
        <v>5348</v>
      </c>
      <c r="B458" s="7">
        <v>512000</v>
      </c>
      <c r="C458" s="8" t="s">
        <v>369</v>
      </c>
      <c r="D458" s="33">
        <f>SUM(D459:D467)</f>
        <v>10760000</v>
      </c>
      <c r="E458" s="33">
        <f t="shared" ref="E458:K458" si="45">SUM(E459:E467)</f>
        <v>5760000</v>
      </c>
      <c r="F458" s="33">
        <f t="shared" si="45"/>
        <v>1050000</v>
      </c>
      <c r="G458" s="33">
        <f t="shared" si="45"/>
        <v>0</v>
      </c>
      <c r="H458" s="33">
        <f t="shared" si="45"/>
        <v>4100000</v>
      </c>
      <c r="I458" s="33">
        <f t="shared" si="45"/>
        <v>0</v>
      </c>
      <c r="J458" s="33">
        <f t="shared" si="45"/>
        <v>0</v>
      </c>
      <c r="K458" s="33">
        <f t="shared" si="45"/>
        <v>610000</v>
      </c>
    </row>
    <row r="459" spans="1:11" x14ac:dyDescent="0.25">
      <c r="A459" s="22">
        <v>5349</v>
      </c>
      <c r="B459" s="11">
        <v>512100</v>
      </c>
      <c r="C459" s="12" t="s">
        <v>370</v>
      </c>
      <c r="D459" s="40">
        <v>5000000</v>
      </c>
      <c r="E459" s="40">
        <f>SUM(F459:K459)</f>
        <v>0</v>
      </c>
      <c r="F459" s="40"/>
      <c r="G459" s="40"/>
      <c r="H459" s="40"/>
      <c r="I459" s="40"/>
      <c r="J459" s="40"/>
      <c r="K459" s="40"/>
    </row>
    <row r="460" spans="1:11" x14ac:dyDescent="0.25">
      <c r="A460" s="22">
        <v>5350</v>
      </c>
      <c r="B460" s="11">
        <v>512200</v>
      </c>
      <c r="C460" s="12" t="s">
        <v>371</v>
      </c>
      <c r="D460" s="40">
        <v>610000</v>
      </c>
      <c r="E460" s="40">
        <f t="shared" ref="E460:E467" si="46">SUM(F460:K460)</f>
        <v>610000</v>
      </c>
      <c r="F460" s="40"/>
      <c r="G460" s="40"/>
      <c r="H460" s="40"/>
      <c r="I460" s="40"/>
      <c r="J460" s="40"/>
      <c r="K460" s="50">
        <v>610000</v>
      </c>
    </row>
    <row r="461" spans="1:11" x14ac:dyDescent="0.25">
      <c r="A461" s="22">
        <v>5351</v>
      </c>
      <c r="B461" s="11">
        <v>512300</v>
      </c>
      <c r="C461" s="12" t="s">
        <v>372</v>
      </c>
      <c r="D461" s="40"/>
      <c r="E461" s="40">
        <f t="shared" si="46"/>
        <v>0</v>
      </c>
      <c r="F461" s="40"/>
      <c r="G461" s="40"/>
      <c r="H461" s="40"/>
      <c r="I461" s="40"/>
      <c r="J461" s="40"/>
      <c r="K461" s="40"/>
    </row>
    <row r="462" spans="1:11" x14ac:dyDescent="0.25">
      <c r="A462" s="22">
        <v>5352</v>
      </c>
      <c r="B462" s="11">
        <v>512400</v>
      </c>
      <c r="C462" s="12" t="s">
        <v>373</v>
      </c>
      <c r="D462" s="40"/>
      <c r="E462" s="40">
        <f t="shared" si="46"/>
        <v>0</v>
      </c>
      <c r="F462" s="40"/>
      <c r="G462" s="40"/>
      <c r="H462" s="40"/>
      <c r="I462" s="40"/>
      <c r="J462" s="40"/>
      <c r="K462" s="40"/>
    </row>
    <row r="463" spans="1:11" x14ac:dyDescent="0.25">
      <c r="A463" s="22">
        <v>5353</v>
      </c>
      <c r="B463" s="11">
        <v>512500</v>
      </c>
      <c r="C463" s="12" t="s">
        <v>374</v>
      </c>
      <c r="D463" s="40">
        <v>5150000</v>
      </c>
      <c r="E463" s="40">
        <f t="shared" si="46"/>
        <v>5150000</v>
      </c>
      <c r="F463" s="40">
        <v>1050000</v>
      </c>
      <c r="G463" s="40"/>
      <c r="H463" s="65">
        <v>4100000</v>
      </c>
      <c r="I463" s="40"/>
      <c r="J463" s="40"/>
      <c r="K463" s="40"/>
    </row>
    <row r="464" spans="1:11" x14ac:dyDescent="0.25">
      <c r="A464" s="22">
        <v>5354</v>
      </c>
      <c r="B464" s="11">
        <v>512600</v>
      </c>
      <c r="C464" s="12" t="s">
        <v>375</v>
      </c>
      <c r="D464" s="40"/>
      <c r="E464" s="40">
        <f t="shared" si="46"/>
        <v>0</v>
      </c>
      <c r="F464" s="40"/>
      <c r="G464" s="40"/>
      <c r="H464" s="40"/>
      <c r="I464" s="40"/>
      <c r="J464" s="40"/>
      <c r="K464" s="40"/>
    </row>
    <row r="465" spans="1:11" x14ac:dyDescent="0.25">
      <c r="A465" s="22">
        <v>5355</v>
      </c>
      <c r="B465" s="11">
        <v>512700</v>
      </c>
      <c r="C465" s="12" t="s">
        <v>376</v>
      </c>
      <c r="D465" s="40"/>
      <c r="E465" s="40">
        <f t="shared" si="46"/>
        <v>0</v>
      </c>
      <c r="F465" s="40"/>
      <c r="G465" s="40"/>
      <c r="H465" s="40"/>
      <c r="I465" s="40"/>
      <c r="J465" s="40"/>
      <c r="K465" s="40"/>
    </row>
    <row r="466" spans="1:11" x14ac:dyDescent="0.25">
      <c r="A466" s="22">
        <v>5356</v>
      </c>
      <c r="B466" s="11">
        <v>512800</v>
      </c>
      <c r="C466" s="12" t="s">
        <v>377</v>
      </c>
      <c r="D466" s="40"/>
      <c r="E466" s="40">
        <f t="shared" si="46"/>
        <v>0</v>
      </c>
      <c r="F466" s="40"/>
      <c r="G466" s="40"/>
      <c r="H466" s="40"/>
      <c r="I466" s="40"/>
      <c r="J466" s="40"/>
      <c r="K466" s="40"/>
    </row>
    <row r="467" spans="1:11" ht="25.5" x14ac:dyDescent="0.25">
      <c r="A467" s="22">
        <v>5357</v>
      </c>
      <c r="B467" s="11">
        <v>512900</v>
      </c>
      <c r="C467" s="12" t="s">
        <v>378</v>
      </c>
      <c r="D467" s="40"/>
      <c r="E467" s="40">
        <f t="shared" si="46"/>
        <v>0</v>
      </c>
      <c r="F467" s="40"/>
      <c r="G467" s="40"/>
      <c r="H467" s="40"/>
      <c r="I467" s="40"/>
      <c r="J467" s="40"/>
      <c r="K467" s="40"/>
    </row>
    <row r="468" spans="1:11" x14ac:dyDescent="0.25">
      <c r="A468" s="21">
        <v>5358</v>
      </c>
      <c r="B468" s="7">
        <v>513000</v>
      </c>
      <c r="C468" s="8" t="s">
        <v>379</v>
      </c>
      <c r="D468" s="8"/>
      <c r="E468" s="27"/>
      <c r="F468" s="27"/>
      <c r="G468" s="27"/>
      <c r="H468" s="27"/>
      <c r="I468" s="27"/>
      <c r="J468" s="27"/>
      <c r="K468" s="27"/>
    </row>
    <row r="469" spans="1:11" x14ac:dyDescent="0.25">
      <c r="A469" s="22">
        <v>5359</v>
      </c>
      <c r="B469" s="11">
        <v>513100</v>
      </c>
      <c r="C469" s="12" t="s">
        <v>380</v>
      </c>
      <c r="D469" s="12"/>
      <c r="E469" s="27"/>
      <c r="F469" s="27"/>
      <c r="G469" s="27"/>
      <c r="H469" s="27"/>
      <c r="I469" s="27"/>
      <c r="J469" s="27"/>
      <c r="K469" s="27"/>
    </row>
    <row r="470" spans="1:11" x14ac:dyDescent="0.25">
      <c r="A470" s="21">
        <v>5360</v>
      </c>
      <c r="B470" s="7">
        <v>514000</v>
      </c>
      <c r="C470" s="8" t="s">
        <v>381</v>
      </c>
      <c r="D470" s="8"/>
      <c r="E470" s="27"/>
      <c r="F470" s="27"/>
      <c r="G470" s="27"/>
      <c r="H470" s="27"/>
      <c r="I470" s="27"/>
      <c r="J470" s="27"/>
      <c r="K470" s="27"/>
    </row>
    <row r="471" spans="1:11" x14ac:dyDescent="0.25">
      <c r="A471" s="22">
        <v>5361</v>
      </c>
      <c r="B471" s="11">
        <v>514100</v>
      </c>
      <c r="C471" s="12" t="s">
        <v>382</v>
      </c>
      <c r="D471" s="12"/>
      <c r="E471" s="27"/>
      <c r="F471" s="27"/>
      <c r="G471" s="27"/>
      <c r="H471" s="27"/>
      <c r="I471" s="27"/>
      <c r="J471" s="27"/>
      <c r="K471" s="27"/>
    </row>
    <row r="472" spans="1:11" x14ac:dyDescent="0.25">
      <c r="A472" s="21">
        <v>5362</v>
      </c>
      <c r="B472" s="7">
        <v>515000</v>
      </c>
      <c r="C472" s="8" t="s">
        <v>383</v>
      </c>
      <c r="D472" s="8"/>
      <c r="E472" s="27"/>
      <c r="F472" s="27"/>
      <c r="G472" s="27"/>
      <c r="H472" s="27"/>
      <c r="I472" s="27"/>
      <c r="J472" s="27"/>
      <c r="K472" s="27"/>
    </row>
    <row r="473" spans="1:11" x14ac:dyDescent="0.25">
      <c r="A473" s="22">
        <v>5363</v>
      </c>
      <c r="B473" s="11">
        <v>515100</v>
      </c>
      <c r="C473" s="12" t="s">
        <v>384</v>
      </c>
      <c r="D473" s="12"/>
      <c r="E473" s="27"/>
      <c r="F473" s="27"/>
      <c r="G473" s="27"/>
      <c r="H473" s="27"/>
      <c r="I473" s="27"/>
      <c r="J473" s="27"/>
      <c r="K473" s="27"/>
    </row>
    <row r="474" spans="1:11" x14ac:dyDescent="0.25">
      <c r="A474" s="21">
        <v>5364</v>
      </c>
      <c r="B474" s="7">
        <v>520000</v>
      </c>
      <c r="C474" s="8" t="s">
        <v>385</v>
      </c>
      <c r="D474" s="33">
        <f>D475+D477+D485</f>
        <v>66500000</v>
      </c>
      <c r="E474" s="33">
        <f t="shared" ref="E474:K474" si="47">E475+E477+E485</f>
        <v>66500000</v>
      </c>
      <c r="F474" s="33">
        <f t="shared" si="47"/>
        <v>0</v>
      </c>
      <c r="G474" s="33">
        <f t="shared" si="47"/>
        <v>0</v>
      </c>
      <c r="H474" s="33">
        <f t="shared" si="47"/>
        <v>0</v>
      </c>
      <c r="I474" s="33">
        <f t="shared" si="47"/>
        <v>0</v>
      </c>
      <c r="J474" s="33">
        <f t="shared" si="47"/>
        <v>0</v>
      </c>
      <c r="K474" s="33">
        <f t="shared" si="47"/>
        <v>66500000</v>
      </c>
    </row>
    <row r="475" spans="1:11" x14ac:dyDescent="0.25">
      <c r="A475" s="21">
        <v>5365</v>
      </c>
      <c r="B475" s="7">
        <v>521000</v>
      </c>
      <c r="C475" s="8" t="s">
        <v>386</v>
      </c>
      <c r="D475" s="8"/>
      <c r="E475" s="27"/>
      <c r="F475" s="27"/>
      <c r="G475" s="27"/>
      <c r="H475" s="27"/>
      <c r="I475" s="27"/>
      <c r="J475" s="27"/>
      <c r="K475" s="27"/>
    </row>
    <row r="476" spans="1:11" x14ac:dyDescent="0.25">
      <c r="A476" s="22">
        <v>5366</v>
      </c>
      <c r="B476" s="11">
        <v>521100</v>
      </c>
      <c r="C476" s="12" t="s">
        <v>387</v>
      </c>
      <c r="D476" s="12"/>
      <c r="E476" s="27"/>
      <c r="F476" s="27"/>
      <c r="G476" s="27"/>
      <c r="H476" s="27"/>
      <c r="I476" s="27"/>
      <c r="J476" s="27"/>
      <c r="K476" s="27"/>
    </row>
    <row r="477" spans="1:11" x14ac:dyDescent="0.25">
      <c r="A477" s="21">
        <v>5367</v>
      </c>
      <c r="B477" s="7">
        <v>522000</v>
      </c>
      <c r="C477" s="8" t="s">
        <v>388</v>
      </c>
      <c r="D477" s="8"/>
      <c r="E477" s="27"/>
      <c r="F477" s="27"/>
      <c r="G477" s="27"/>
      <c r="H477" s="27"/>
      <c r="I477" s="27"/>
      <c r="J477" s="27"/>
      <c r="K477" s="27"/>
    </row>
    <row r="478" spans="1:11" x14ac:dyDescent="0.25">
      <c r="A478" s="22">
        <v>5368</v>
      </c>
      <c r="B478" s="11">
        <v>522100</v>
      </c>
      <c r="C478" s="12" t="s">
        <v>389</v>
      </c>
      <c r="D478" s="12"/>
      <c r="E478" s="27"/>
      <c r="F478" s="27"/>
      <c r="G478" s="27"/>
      <c r="H478" s="27"/>
      <c r="I478" s="27"/>
      <c r="J478" s="27"/>
      <c r="K478" s="27"/>
    </row>
    <row r="479" spans="1:11" ht="15" hidden="1" customHeight="1" x14ac:dyDescent="0.25">
      <c r="A479" s="133" t="s">
        <v>3</v>
      </c>
      <c r="B479" s="135" t="s">
        <v>4</v>
      </c>
      <c r="C479" s="135" t="s">
        <v>5</v>
      </c>
      <c r="D479" s="148" t="s">
        <v>459</v>
      </c>
      <c r="E479" s="140" t="s">
        <v>455</v>
      </c>
      <c r="F479" s="141"/>
      <c r="G479" s="141"/>
      <c r="H479" s="141"/>
      <c r="I479" s="141"/>
      <c r="J479" s="141"/>
      <c r="K479" s="142"/>
    </row>
    <row r="480" spans="1:11" ht="15" hidden="1" customHeight="1" x14ac:dyDescent="0.25">
      <c r="A480" s="134"/>
      <c r="B480" s="136"/>
      <c r="C480" s="137"/>
      <c r="D480" s="149"/>
      <c r="E480" s="143" t="s">
        <v>456</v>
      </c>
      <c r="F480" s="145" t="s">
        <v>457</v>
      </c>
      <c r="G480" s="146"/>
      <c r="H480" s="146"/>
      <c r="I480" s="147"/>
      <c r="J480" s="143" t="s">
        <v>9</v>
      </c>
      <c r="K480" s="138" t="s">
        <v>10</v>
      </c>
    </row>
    <row r="481" spans="1:11" ht="49.5" hidden="1" customHeight="1" x14ac:dyDescent="0.25">
      <c r="A481" s="134"/>
      <c r="B481" s="136"/>
      <c r="C481" s="137"/>
      <c r="D481" s="150"/>
      <c r="E481" s="144"/>
      <c r="F481" s="20" t="s">
        <v>458</v>
      </c>
      <c r="G481" s="20" t="s">
        <v>12</v>
      </c>
      <c r="H481" s="20" t="s">
        <v>13</v>
      </c>
      <c r="I481" s="20" t="s">
        <v>14</v>
      </c>
      <c r="J481" s="144"/>
      <c r="K481" s="139"/>
    </row>
    <row r="482" spans="1:11" hidden="1" x14ac:dyDescent="0.25">
      <c r="A482" s="19">
        <v>1</v>
      </c>
      <c r="B482" s="20">
        <v>2</v>
      </c>
      <c r="C482" s="20">
        <v>3</v>
      </c>
      <c r="D482" s="29">
        <v>4</v>
      </c>
      <c r="E482" s="29">
        <v>5</v>
      </c>
      <c r="F482" s="29">
        <v>6</v>
      </c>
      <c r="G482" s="29">
        <v>7</v>
      </c>
      <c r="H482" s="29">
        <v>8</v>
      </c>
      <c r="I482" s="29">
        <v>9</v>
      </c>
      <c r="J482" s="30">
        <v>10</v>
      </c>
      <c r="K482" s="30">
        <v>11</v>
      </c>
    </row>
    <row r="483" spans="1:11" x14ac:dyDescent="0.25">
      <c r="A483" s="22">
        <v>5369</v>
      </c>
      <c r="B483" s="11">
        <v>522200</v>
      </c>
      <c r="C483" s="12" t="s">
        <v>390</v>
      </c>
      <c r="D483" s="12"/>
      <c r="E483" s="27"/>
      <c r="F483" s="27"/>
      <c r="G483" s="27"/>
      <c r="H483" s="27"/>
      <c r="I483" s="27"/>
      <c r="J483" s="27"/>
      <c r="K483" s="27"/>
    </row>
    <row r="484" spans="1:11" x14ac:dyDescent="0.25">
      <c r="A484" s="22">
        <v>5370</v>
      </c>
      <c r="B484" s="11">
        <v>522300</v>
      </c>
      <c r="C484" s="12" t="s">
        <v>391</v>
      </c>
      <c r="D484" s="12"/>
      <c r="E484" s="27"/>
      <c r="F484" s="27"/>
      <c r="G484" s="27"/>
      <c r="H484" s="27"/>
      <c r="I484" s="27"/>
      <c r="J484" s="27"/>
      <c r="K484" s="27"/>
    </row>
    <row r="485" spans="1:11" x14ac:dyDescent="0.25">
      <c r="A485" s="21">
        <v>5371</v>
      </c>
      <c r="B485" s="7">
        <v>523000</v>
      </c>
      <c r="C485" s="8" t="s">
        <v>392</v>
      </c>
      <c r="D485" s="33">
        <f>D486</f>
        <v>66500000</v>
      </c>
      <c r="E485" s="33">
        <f t="shared" ref="E485:K485" si="48">E486</f>
        <v>66500000</v>
      </c>
      <c r="F485" s="33">
        <f t="shared" si="48"/>
        <v>0</v>
      </c>
      <c r="G485" s="33">
        <f t="shared" si="48"/>
        <v>0</v>
      </c>
      <c r="H485" s="33">
        <f t="shared" si="48"/>
        <v>0</v>
      </c>
      <c r="I485" s="33">
        <f t="shared" si="48"/>
        <v>0</v>
      </c>
      <c r="J485" s="33">
        <f t="shared" si="48"/>
        <v>0</v>
      </c>
      <c r="K485" s="33">
        <f t="shared" si="48"/>
        <v>66500000</v>
      </c>
    </row>
    <row r="486" spans="1:11" x14ac:dyDescent="0.25">
      <c r="A486" s="22">
        <v>5372</v>
      </c>
      <c r="B486" s="11">
        <v>523100</v>
      </c>
      <c r="C486" s="12" t="s">
        <v>393</v>
      </c>
      <c r="D486" s="40">
        <v>66500000</v>
      </c>
      <c r="E486" s="40">
        <f>SUM(F486:K486)</f>
        <v>66500000</v>
      </c>
      <c r="F486" s="40"/>
      <c r="G486" s="40"/>
      <c r="H486" s="40"/>
      <c r="I486" s="40"/>
      <c r="J486" s="40"/>
      <c r="K486" s="40">
        <v>66500000</v>
      </c>
    </row>
    <row r="487" spans="1:11" x14ac:dyDescent="0.25">
      <c r="A487" s="21">
        <v>5373</v>
      </c>
      <c r="B487" s="7">
        <v>530000</v>
      </c>
      <c r="C487" s="8" t="s">
        <v>394</v>
      </c>
      <c r="D487" s="8"/>
      <c r="E487" s="27"/>
      <c r="F487" s="27"/>
      <c r="G487" s="27"/>
      <c r="H487" s="27"/>
      <c r="I487" s="27"/>
      <c r="J487" s="27"/>
      <c r="K487" s="27"/>
    </row>
    <row r="488" spans="1:11" x14ac:dyDescent="0.25">
      <c r="A488" s="21">
        <v>5374</v>
      </c>
      <c r="B488" s="7">
        <v>531000</v>
      </c>
      <c r="C488" s="8" t="s">
        <v>395</v>
      </c>
      <c r="D488" s="8"/>
      <c r="E488" s="27"/>
      <c r="F488" s="27"/>
      <c r="G488" s="27"/>
      <c r="H488" s="27"/>
      <c r="I488" s="27"/>
      <c r="J488" s="27"/>
      <c r="K488" s="27"/>
    </row>
    <row r="489" spans="1:11" x14ac:dyDescent="0.25">
      <c r="A489" s="22">
        <v>5375</v>
      </c>
      <c r="B489" s="11">
        <v>531100</v>
      </c>
      <c r="C489" s="12" t="s">
        <v>396</v>
      </c>
      <c r="D489" s="12"/>
      <c r="E489" s="27"/>
      <c r="F489" s="27"/>
      <c r="G489" s="27"/>
      <c r="H489" s="27"/>
      <c r="I489" s="27"/>
      <c r="J489" s="27"/>
      <c r="K489" s="27"/>
    </row>
    <row r="490" spans="1:11" ht="25.5" x14ac:dyDescent="0.25">
      <c r="A490" s="21">
        <v>5376</v>
      </c>
      <c r="B490" s="7">
        <v>540000</v>
      </c>
      <c r="C490" s="8" t="s">
        <v>397</v>
      </c>
      <c r="D490" s="8"/>
      <c r="E490" s="27"/>
      <c r="F490" s="27"/>
      <c r="G490" s="27"/>
      <c r="H490" s="27"/>
      <c r="I490" s="27"/>
      <c r="J490" s="27"/>
      <c r="K490" s="27"/>
    </row>
    <row r="491" spans="1:11" x14ac:dyDescent="0.25">
      <c r="A491" s="21">
        <v>5377</v>
      </c>
      <c r="B491" s="7">
        <v>541000</v>
      </c>
      <c r="C491" s="8" t="s">
        <v>398</v>
      </c>
      <c r="D491" s="8"/>
      <c r="E491" s="27"/>
      <c r="F491" s="27"/>
      <c r="G491" s="27"/>
      <c r="H491" s="27"/>
      <c r="I491" s="27"/>
      <c r="J491" s="27"/>
      <c r="K491" s="27"/>
    </row>
    <row r="492" spans="1:11" x14ac:dyDescent="0.25">
      <c r="A492" s="22">
        <v>5378</v>
      </c>
      <c r="B492" s="11">
        <v>541100</v>
      </c>
      <c r="C492" s="12" t="s">
        <v>399</v>
      </c>
      <c r="D492" s="12"/>
      <c r="E492" s="27"/>
      <c r="F492" s="27"/>
      <c r="G492" s="27"/>
      <c r="H492" s="27"/>
      <c r="I492" s="27"/>
      <c r="J492" s="27"/>
      <c r="K492" s="27"/>
    </row>
    <row r="493" spans="1:11" x14ac:dyDescent="0.25">
      <c r="A493" s="21">
        <v>5379</v>
      </c>
      <c r="B493" s="7">
        <v>542000</v>
      </c>
      <c r="C493" s="8" t="s">
        <v>400</v>
      </c>
      <c r="D493" s="8"/>
      <c r="E493" s="27"/>
      <c r="F493" s="27"/>
      <c r="G493" s="27"/>
      <c r="H493" s="27"/>
      <c r="I493" s="27"/>
      <c r="J493" s="27"/>
      <c r="K493" s="27"/>
    </row>
    <row r="494" spans="1:11" x14ac:dyDescent="0.25">
      <c r="A494" s="22">
        <v>5380</v>
      </c>
      <c r="B494" s="11">
        <v>542100</v>
      </c>
      <c r="C494" s="12" t="s">
        <v>401</v>
      </c>
      <c r="D494" s="12"/>
      <c r="E494" s="27"/>
      <c r="F494" s="27"/>
      <c r="G494" s="27"/>
      <c r="H494" s="27"/>
      <c r="I494" s="27"/>
      <c r="J494" s="27"/>
      <c r="K494" s="27"/>
    </row>
    <row r="495" spans="1:11" x14ac:dyDescent="0.25">
      <c r="A495" s="21">
        <v>5381</v>
      </c>
      <c r="B495" s="7">
        <v>543000</v>
      </c>
      <c r="C495" s="8" t="s">
        <v>402</v>
      </c>
      <c r="D495" s="8"/>
      <c r="E495" s="27"/>
      <c r="F495" s="27"/>
      <c r="G495" s="27"/>
      <c r="H495" s="27"/>
      <c r="I495" s="27"/>
      <c r="J495" s="27"/>
      <c r="K495" s="27"/>
    </row>
    <row r="496" spans="1:11" x14ac:dyDescent="0.25">
      <c r="A496" s="22">
        <v>5382</v>
      </c>
      <c r="B496" s="11">
        <v>543100</v>
      </c>
      <c r="C496" s="12" t="s">
        <v>403</v>
      </c>
      <c r="D496" s="12"/>
      <c r="E496" s="27"/>
      <c r="F496" s="27"/>
      <c r="G496" s="27"/>
      <c r="H496" s="27"/>
      <c r="I496" s="27"/>
      <c r="J496" s="27"/>
      <c r="K496" s="27"/>
    </row>
    <row r="497" spans="1:11" x14ac:dyDescent="0.25">
      <c r="A497" s="22">
        <v>5383</v>
      </c>
      <c r="B497" s="11">
        <v>543200</v>
      </c>
      <c r="C497" s="12" t="s">
        <v>404</v>
      </c>
      <c r="D497" s="12"/>
      <c r="E497" s="27"/>
      <c r="F497" s="27"/>
      <c r="G497" s="27"/>
      <c r="H497" s="27"/>
      <c r="I497" s="27"/>
      <c r="J497" s="27"/>
      <c r="K497" s="27"/>
    </row>
    <row r="498" spans="1:11" ht="51" x14ac:dyDescent="0.25">
      <c r="A498" s="21">
        <v>5384</v>
      </c>
      <c r="B498" s="7">
        <v>550000</v>
      </c>
      <c r="C498" s="8" t="s">
        <v>405</v>
      </c>
      <c r="D498" s="8"/>
      <c r="E498" s="27"/>
      <c r="F498" s="27"/>
      <c r="G498" s="27"/>
      <c r="H498" s="27"/>
      <c r="I498" s="27"/>
      <c r="J498" s="27"/>
      <c r="K498" s="27"/>
    </row>
    <row r="499" spans="1:11" ht="51" x14ac:dyDescent="0.25">
      <c r="A499" s="21">
        <v>5385</v>
      </c>
      <c r="B499" s="7">
        <v>551000</v>
      </c>
      <c r="C499" s="8" t="s">
        <v>406</v>
      </c>
      <c r="D499" s="8"/>
      <c r="E499" s="27"/>
      <c r="F499" s="27"/>
      <c r="G499" s="27"/>
      <c r="H499" s="27"/>
      <c r="I499" s="27"/>
      <c r="J499" s="27"/>
      <c r="K499" s="27"/>
    </row>
    <row r="500" spans="1:11" ht="38.25" x14ac:dyDescent="0.25">
      <c r="A500" s="22">
        <v>5386</v>
      </c>
      <c r="B500" s="11">
        <v>551100</v>
      </c>
      <c r="C500" s="12" t="s">
        <v>407</v>
      </c>
      <c r="D500" s="12"/>
      <c r="E500" s="27"/>
      <c r="F500" s="27"/>
      <c r="G500" s="27"/>
      <c r="H500" s="27"/>
      <c r="I500" s="27"/>
      <c r="J500" s="27"/>
      <c r="K500" s="27"/>
    </row>
    <row r="501" spans="1:11" ht="38.25" x14ac:dyDescent="0.25">
      <c r="A501" s="21">
        <v>5387</v>
      </c>
      <c r="B501" s="7">
        <v>600000</v>
      </c>
      <c r="C501" s="8" t="s">
        <v>408</v>
      </c>
      <c r="D501" s="8">
        <f>D502+D531</f>
        <v>0</v>
      </c>
      <c r="E501" s="8">
        <f t="shared" ref="E501:K501" si="49">E502+E531</f>
        <v>0</v>
      </c>
      <c r="F501" s="8">
        <f t="shared" si="49"/>
        <v>0</v>
      </c>
      <c r="G501" s="8">
        <f t="shared" si="49"/>
        <v>0</v>
      </c>
      <c r="H501" s="8">
        <f t="shared" si="49"/>
        <v>0</v>
      </c>
      <c r="I501" s="8">
        <f t="shared" si="49"/>
        <v>0</v>
      </c>
      <c r="J501" s="8">
        <f t="shared" si="49"/>
        <v>0</v>
      </c>
      <c r="K501" s="8">
        <f t="shared" si="49"/>
        <v>0</v>
      </c>
    </row>
    <row r="502" spans="1:11" ht="25.5" x14ac:dyDescent="0.25">
      <c r="A502" s="21">
        <v>5388</v>
      </c>
      <c r="B502" s="7">
        <v>610000</v>
      </c>
      <c r="C502" s="8" t="s">
        <v>409</v>
      </c>
      <c r="D502" s="8">
        <f>D503+D517+D525+D527+D529</f>
        <v>0</v>
      </c>
      <c r="E502" s="8">
        <f t="shared" ref="E502:K502" si="50">E503+E517+E525+E527+E529</f>
        <v>0</v>
      </c>
      <c r="F502" s="8">
        <f t="shared" si="50"/>
        <v>0</v>
      </c>
      <c r="G502" s="8">
        <f t="shared" si="50"/>
        <v>0</v>
      </c>
      <c r="H502" s="8">
        <f t="shared" si="50"/>
        <v>0</v>
      </c>
      <c r="I502" s="8">
        <f t="shared" si="50"/>
        <v>0</v>
      </c>
      <c r="J502" s="8">
        <f t="shared" si="50"/>
        <v>0</v>
      </c>
      <c r="K502" s="8">
        <f t="shared" si="50"/>
        <v>0</v>
      </c>
    </row>
    <row r="503" spans="1:11" ht="25.5" x14ac:dyDescent="0.25">
      <c r="A503" s="21">
        <v>5389</v>
      </c>
      <c r="B503" s="7">
        <v>611000</v>
      </c>
      <c r="C503" s="8" t="s">
        <v>410</v>
      </c>
      <c r="D503" s="8"/>
      <c r="E503" s="27"/>
      <c r="F503" s="27"/>
      <c r="G503" s="27"/>
      <c r="H503" s="27"/>
      <c r="I503" s="27"/>
      <c r="J503" s="27"/>
      <c r="K503" s="27"/>
    </row>
    <row r="504" spans="1:11" ht="25.5" x14ac:dyDescent="0.25">
      <c r="A504" s="22">
        <v>5390</v>
      </c>
      <c r="B504" s="11">
        <v>611100</v>
      </c>
      <c r="C504" s="12" t="s">
        <v>411</v>
      </c>
      <c r="D504" s="12"/>
      <c r="E504" s="27"/>
      <c r="F504" s="27"/>
      <c r="G504" s="27"/>
      <c r="H504" s="27"/>
      <c r="I504" s="27"/>
      <c r="J504" s="27"/>
      <c r="K504" s="27"/>
    </row>
    <row r="505" spans="1:11" ht="25.5" x14ac:dyDescent="0.25">
      <c r="A505" s="22">
        <v>5391</v>
      </c>
      <c r="B505" s="11">
        <v>611200</v>
      </c>
      <c r="C505" s="12" t="s">
        <v>412</v>
      </c>
      <c r="D505" s="12"/>
      <c r="E505" s="27"/>
      <c r="F505" s="27"/>
      <c r="G505" s="27"/>
      <c r="H505" s="27"/>
      <c r="I505" s="27"/>
      <c r="J505" s="27"/>
      <c r="K505" s="27"/>
    </row>
    <row r="506" spans="1:11" ht="25.5" x14ac:dyDescent="0.25">
      <c r="A506" s="22">
        <v>5392</v>
      </c>
      <c r="B506" s="11">
        <v>611300</v>
      </c>
      <c r="C506" s="12" t="s">
        <v>413</v>
      </c>
      <c r="D506" s="12"/>
      <c r="E506" s="27"/>
      <c r="F506" s="27"/>
      <c r="G506" s="27"/>
      <c r="H506" s="27"/>
      <c r="I506" s="27"/>
      <c r="J506" s="27"/>
      <c r="K506" s="27"/>
    </row>
    <row r="507" spans="1:11" ht="15" hidden="1" customHeight="1" x14ac:dyDescent="0.25">
      <c r="A507" s="133" t="s">
        <v>3</v>
      </c>
      <c r="B507" s="135" t="s">
        <v>4</v>
      </c>
      <c r="C507" s="135" t="s">
        <v>5</v>
      </c>
      <c r="D507" s="148" t="s">
        <v>459</v>
      </c>
      <c r="E507" s="140" t="s">
        <v>455</v>
      </c>
      <c r="F507" s="141"/>
      <c r="G507" s="141"/>
      <c r="H507" s="141"/>
      <c r="I507" s="141"/>
      <c r="J507" s="141"/>
      <c r="K507" s="142"/>
    </row>
    <row r="508" spans="1:11" ht="15" hidden="1" customHeight="1" x14ac:dyDescent="0.25">
      <c r="A508" s="134"/>
      <c r="B508" s="136"/>
      <c r="C508" s="137"/>
      <c r="D508" s="149"/>
      <c r="E508" s="143" t="s">
        <v>456</v>
      </c>
      <c r="F508" s="145" t="s">
        <v>457</v>
      </c>
      <c r="G508" s="146"/>
      <c r="H508" s="146"/>
      <c r="I508" s="147"/>
      <c r="J508" s="143" t="s">
        <v>9</v>
      </c>
      <c r="K508" s="138" t="s">
        <v>10</v>
      </c>
    </row>
    <row r="509" spans="1:11" ht="50.25" hidden="1" customHeight="1" x14ac:dyDescent="0.25">
      <c r="A509" s="134"/>
      <c r="B509" s="136"/>
      <c r="C509" s="137"/>
      <c r="D509" s="150"/>
      <c r="E509" s="144"/>
      <c r="F509" s="20" t="s">
        <v>458</v>
      </c>
      <c r="G509" s="20" t="s">
        <v>12</v>
      </c>
      <c r="H509" s="20" t="s">
        <v>13</v>
      </c>
      <c r="I509" s="20" t="s">
        <v>14</v>
      </c>
      <c r="J509" s="144"/>
      <c r="K509" s="139"/>
    </row>
    <row r="510" spans="1:11" hidden="1" x14ac:dyDescent="0.25">
      <c r="A510" s="19">
        <v>1</v>
      </c>
      <c r="B510" s="20">
        <v>2</v>
      </c>
      <c r="C510" s="20">
        <v>3</v>
      </c>
      <c r="D510" s="29">
        <v>4</v>
      </c>
      <c r="E510" s="29">
        <v>5</v>
      </c>
      <c r="F510" s="29">
        <v>6</v>
      </c>
      <c r="G510" s="29">
        <v>7</v>
      </c>
      <c r="H510" s="29">
        <v>8</v>
      </c>
      <c r="I510" s="29">
        <v>9</v>
      </c>
      <c r="J510" s="30">
        <v>10</v>
      </c>
      <c r="K510" s="30">
        <v>11</v>
      </c>
    </row>
    <row r="511" spans="1:11" ht="25.5" x14ac:dyDescent="0.25">
      <c r="A511" s="22">
        <v>5393</v>
      </c>
      <c r="B511" s="11">
        <v>611400</v>
      </c>
      <c r="C511" s="12" t="s">
        <v>414</v>
      </c>
      <c r="D511" s="12"/>
      <c r="E511" s="27"/>
      <c r="F511" s="27"/>
      <c r="G511" s="27"/>
      <c r="H511" s="27"/>
      <c r="I511" s="27"/>
      <c r="J511" s="27"/>
      <c r="K511" s="27"/>
    </row>
    <row r="512" spans="1:11" ht="25.5" x14ac:dyDescent="0.25">
      <c r="A512" s="22">
        <v>5394</v>
      </c>
      <c r="B512" s="11">
        <v>611500</v>
      </c>
      <c r="C512" s="12" t="s">
        <v>415</v>
      </c>
      <c r="D512" s="12"/>
      <c r="E512" s="27"/>
      <c r="F512" s="27"/>
      <c r="G512" s="27"/>
      <c r="H512" s="27"/>
      <c r="I512" s="27"/>
      <c r="J512" s="27"/>
      <c r="K512" s="27"/>
    </row>
    <row r="513" spans="1:11" ht="25.5" x14ac:dyDescent="0.25">
      <c r="A513" s="22">
        <v>5395</v>
      </c>
      <c r="B513" s="11">
        <v>611600</v>
      </c>
      <c r="C513" s="12" t="s">
        <v>416</v>
      </c>
      <c r="D513" s="12"/>
      <c r="E513" s="27"/>
      <c r="F513" s="27"/>
      <c r="G513" s="27"/>
      <c r="H513" s="27"/>
      <c r="I513" s="27"/>
      <c r="J513" s="27"/>
      <c r="K513" s="27"/>
    </row>
    <row r="514" spans="1:11" ht="25.5" x14ac:dyDescent="0.25">
      <c r="A514" s="22">
        <v>5396</v>
      </c>
      <c r="B514" s="11">
        <v>611700</v>
      </c>
      <c r="C514" s="12" t="s">
        <v>417</v>
      </c>
      <c r="D514" s="12"/>
      <c r="E514" s="27"/>
      <c r="F514" s="27"/>
      <c r="G514" s="27"/>
      <c r="H514" s="27"/>
      <c r="I514" s="27"/>
      <c r="J514" s="27"/>
      <c r="K514" s="27"/>
    </row>
    <row r="515" spans="1:11" x14ac:dyDescent="0.25">
      <c r="A515" s="22">
        <v>5397</v>
      </c>
      <c r="B515" s="11">
        <v>611800</v>
      </c>
      <c r="C515" s="12" t="s">
        <v>418</v>
      </c>
      <c r="D515" s="12"/>
      <c r="E515" s="27"/>
      <c r="F515" s="27"/>
      <c r="G515" s="27"/>
      <c r="H515" s="27"/>
      <c r="I515" s="27"/>
      <c r="J515" s="27"/>
      <c r="K515" s="27"/>
    </row>
    <row r="516" spans="1:11" x14ac:dyDescent="0.25">
      <c r="A516" s="22">
        <v>5398</v>
      </c>
      <c r="B516" s="11">
        <v>611900</v>
      </c>
      <c r="C516" s="12" t="s">
        <v>163</v>
      </c>
      <c r="D516" s="12"/>
      <c r="E516" s="27"/>
      <c r="F516" s="27"/>
      <c r="G516" s="27"/>
      <c r="H516" s="27"/>
      <c r="I516" s="27"/>
      <c r="J516" s="27"/>
      <c r="K516" s="27"/>
    </row>
    <row r="517" spans="1:11" ht="25.5" x14ac:dyDescent="0.25">
      <c r="A517" s="21">
        <v>5399</v>
      </c>
      <c r="B517" s="7">
        <v>612000</v>
      </c>
      <c r="C517" s="8" t="s">
        <v>419</v>
      </c>
      <c r="D517" s="8"/>
      <c r="E517" s="27"/>
      <c r="F517" s="27"/>
      <c r="G517" s="27"/>
      <c r="H517" s="27"/>
      <c r="I517" s="27"/>
      <c r="J517" s="27"/>
      <c r="K517" s="27"/>
    </row>
    <row r="518" spans="1:11" ht="38.25" x14ac:dyDescent="0.25">
      <c r="A518" s="22">
        <v>5400</v>
      </c>
      <c r="B518" s="11">
        <v>612100</v>
      </c>
      <c r="C518" s="12" t="s">
        <v>420</v>
      </c>
      <c r="D518" s="12"/>
      <c r="E518" s="27"/>
      <c r="F518" s="27"/>
      <c r="G518" s="27"/>
      <c r="H518" s="27"/>
      <c r="I518" s="27"/>
      <c r="J518" s="27"/>
      <c r="K518" s="27"/>
    </row>
    <row r="519" spans="1:11" x14ac:dyDescent="0.25">
      <c r="A519" s="22">
        <v>5401</v>
      </c>
      <c r="B519" s="11">
        <v>612200</v>
      </c>
      <c r="C519" s="12" t="s">
        <v>421</v>
      </c>
      <c r="D519" s="12"/>
      <c r="E519" s="27"/>
      <c r="F519" s="27"/>
      <c r="G519" s="27"/>
      <c r="H519" s="27"/>
      <c r="I519" s="27"/>
      <c r="J519" s="27"/>
      <c r="K519" s="27"/>
    </row>
    <row r="520" spans="1:11" ht="25.5" x14ac:dyDescent="0.25">
      <c r="A520" s="22">
        <v>5402</v>
      </c>
      <c r="B520" s="11">
        <v>612300</v>
      </c>
      <c r="C520" s="12" t="s">
        <v>422</v>
      </c>
      <c r="D520" s="12"/>
      <c r="E520" s="27"/>
      <c r="F520" s="27"/>
      <c r="G520" s="27"/>
      <c r="H520" s="27"/>
      <c r="I520" s="27"/>
      <c r="J520" s="27"/>
      <c r="K520" s="27"/>
    </row>
    <row r="521" spans="1:11" ht="25.5" x14ac:dyDescent="0.25">
      <c r="A521" s="22">
        <v>5403</v>
      </c>
      <c r="B521" s="11">
        <v>612400</v>
      </c>
      <c r="C521" s="12" t="s">
        <v>423</v>
      </c>
      <c r="D521" s="12"/>
      <c r="E521" s="27"/>
      <c r="F521" s="27"/>
      <c r="G521" s="27"/>
      <c r="H521" s="27"/>
      <c r="I521" s="27"/>
      <c r="J521" s="27"/>
      <c r="K521" s="27"/>
    </row>
    <row r="522" spans="1:11" ht="25.5" x14ac:dyDescent="0.25">
      <c r="A522" s="22">
        <v>5404</v>
      </c>
      <c r="B522" s="11">
        <v>612500</v>
      </c>
      <c r="C522" s="12" t="s">
        <v>424</v>
      </c>
      <c r="D522" s="12"/>
      <c r="E522" s="27"/>
      <c r="F522" s="27"/>
      <c r="G522" s="27"/>
      <c r="H522" s="27"/>
      <c r="I522" s="27"/>
      <c r="J522" s="27"/>
      <c r="K522" s="27"/>
    </row>
    <row r="523" spans="1:11" ht="25.5" x14ac:dyDescent="0.25">
      <c r="A523" s="22">
        <v>5405</v>
      </c>
      <c r="B523" s="11">
        <v>612600</v>
      </c>
      <c r="C523" s="12" t="s">
        <v>425</v>
      </c>
      <c r="D523" s="12"/>
      <c r="E523" s="27"/>
      <c r="F523" s="27"/>
      <c r="G523" s="27"/>
      <c r="H523" s="27"/>
      <c r="I523" s="27"/>
      <c r="J523" s="27"/>
      <c r="K523" s="27"/>
    </row>
    <row r="524" spans="1:11" x14ac:dyDescent="0.25">
      <c r="A524" s="22">
        <v>5406</v>
      </c>
      <c r="B524" s="11">
        <v>612900</v>
      </c>
      <c r="C524" s="12" t="s">
        <v>171</v>
      </c>
      <c r="D524" s="12"/>
      <c r="E524" s="27"/>
      <c r="F524" s="27"/>
      <c r="G524" s="27"/>
      <c r="H524" s="27"/>
      <c r="I524" s="27"/>
      <c r="J524" s="27"/>
      <c r="K524" s="27"/>
    </row>
    <row r="525" spans="1:11" ht="25.5" x14ac:dyDescent="0.25">
      <c r="A525" s="21">
        <v>5407</v>
      </c>
      <c r="B525" s="7">
        <v>613000</v>
      </c>
      <c r="C525" s="8" t="s">
        <v>426</v>
      </c>
      <c r="D525" s="8"/>
      <c r="E525" s="27"/>
      <c r="F525" s="27"/>
      <c r="G525" s="27"/>
      <c r="H525" s="27"/>
      <c r="I525" s="27"/>
      <c r="J525" s="27"/>
      <c r="K525" s="27"/>
    </row>
    <row r="526" spans="1:11" x14ac:dyDescent="0.25">
      <c r="A526" s="22">
        <v>5408</v>
      </c>
      <c r="B526" s="11">
        <v>613100</v>
      </c>
      <c r="C526" s="12" t="s">
        <v>427</v>
      </c>
      <c r="D526" s="12"/>
      <c r="E526" s="27"/>
      <c r="F526" s="27"/>
      <c r="G526" s="27"/>
      <c r="H526" s="27"/>
      <c r="I526" s="27"/>
      <c r="J526" s="27"/>
      <c r="K526" s="27"/>
    </row>
    <row r="527" spans="1:11" ht="25.5" x14ac:dyDescent="0.25">
      <c r="A527" s="21">
        <v>5409</v>
      </c>
      <c r="B527" s="7">
        <v>614000</v>
      </c>
      <c r="C527" s="8" t="s">
        <v>428</v>
      </c>
      <c r="D527" s="8"/>
      <c r="E527" s="27"/>
      <c r="F527" s="27"/>
      <c r="G527" s="27"/>
      <c r="H527" s="27"/>
      <c r="I527" s="27"/>
      <c r="J527" s="27"/>
      <c r="K527" s="27"/>
    </row>
    <row r="528" spans="1:11" x14ac:dyDescent="0.25">
      <c r="A528" s="22">
        <v>5410</v>
      </c>
      <c r="B528" s="11">
        <v>614100</v>
      </c>
      <c r="C528" s="12" t="s">
        <v>429</v>
      </c>
      <c r="D528" s="12"/>
      <c r="E528" s="27"/>
      <c r="F528" s="27"/>
      <c r="G528" s="27"/>
      <c r="H528" s="27"/>
      <c r="I528" s="27"/>
      <c r="J528" s="27"/>
      <c r="K528" s="27"/>
    </row>
    <row r="529" spans="1:11" ht="38.25" x14ac:dyDescent="0.25">
      <c r="A529" s="21">
        <v>5411</v>
      </c>
      <c r="B529" s="7">
        <v>615000</v>
      </c>
      <c r="C529" s="8" t="s">
        <v>430</v>
      </c>
      <c r="D529" s="8"/>
      <c r="E529" s="27"/>
      <c r="F529" s="27"/>
      <c r="G529" s="27"/>
      <c r="H529" s="27"/>
      <c r="I529" s="27"/>
      <c r="J529" s="27"/>
      <c r="K529" s="27"/>
    </row>
    <row r="530" spans="1:11" ht="25.5" x14ac:dyDescent="0.25">
      <c r="A530" s="22">
        <v>5412</v>
      </c>
      <c r="B530" s="11">
        <v>615100</v>
      </c>
      <c r="C530" s="12" t="s">
        <v>431</v>
      </c>
      <c r="D530" s="12"/>
      <c r="E530" s="27"/>
      <c r="F530" s="27"/>
      <c r="G530" s="27"/>
      <c r="H530" s="27"/>
      <c r="I530" s="27"/>
      <c r="J530" s="27"/>
      <c r="K530" s="27"/>
    </row>
    <row r="531" spans="1:11" ht="25.5" x14ac:dyDescent="0.25">
      <c r="A531" s="21">
        <v>5413</v>
      </c>
      <c r="B531" s="7">
        <v>620000</v>
      </c>
      <c r="C531" s="8" t="s">
        <v>432</v>
      </c>
      <c r="D531" s="8"/>
      <c r="E531" s="27"/>
      <c r="F531" s="27"/>
      <c r="G531" s="27"/>
      <c r="H531" s="27"/>
      <c r="I531" s="27"/>
      <c r="J531" s="27"/>
      <c r="K531" s="27"/>
    </row>
    <row r="532" spans="1:11" ht="25.5" x14ac:dyDescent="0.25">
      <c r="A532" s="21">
        <v>5414</v>
      </c>
      <c r="B532" s="7">
        <v>621000</v>
      </c>
      <c r="C532" s="8" t="s">
        <v>433</v>
      </c>
      <c r="D532" s="8"/>
      <c r="E532" s="27"/>
      <c r="F532" s="27"/>
      <c r="G532" s="27"/>
      <c r="H532" s="27"/>
      <c r="I532" s="27"/>
      <c r="J532" s="27"/>
      <c r="K532" s="27"/>
    </row>
    <row r="533" spans="1:11" ht="25.5" x14ac:dyDescent="0.25">
      <c r="A533" s="22">
        <v>5415</v>
      </c>
      <c r="B533" s="11">
        <v>621100</v>
      </c>
      <c r="C533" s="12" t="s">
        <v>434</v>
      </c>
      <c r="D533" s="12"/>
      <c r="E533" s="27"/>
      <c r="F533" s="27"/>
      <c r="G533" s="27"/>
      <c r="H533" s="27"/>
      <c r="I533" s="27"/>
      <c r="J533" s="27"/>
      <c r="K533" s="27"/>
    </row>
    <row r="534" spans="1:11" ht="15" hidden="1" customHeight="1" x14ac:dyDescent="0.25">
      <c r="A534" s="133" t="s">
        <v>3</v>
      </c>
      <c r="B534" s="135" t="s">
        <v>4</v>
      </c>
      <c r="C534" s="135" t="s">
        <v>5</v>
      </c>
      <c r="D534" s="148" t="s">
        <v>459</v>
      </c>
      <c r="E534" s="140" t="s">
        <v>455</v>
      </c>
      <c r="F534" s="141"/>
      <c r="G534" s="141"/>
      <c r="H534" s="141"/>
      <c r="I534" s="141"/>
      <c r="J534" s="141"/>
      <c r="K534" s="142"/>
    </row>
    <row r="535" spans="1:11" ht="15" hidden="1" customHeight="1" x14ac:dyDescent="0.25">
      <c r="A535" s="134"/>
      <c r="B535" s="136"/>
      <c r="C535" s="137"/>
      <c r="D535" s="149"/>
      <c r="E535" s="143" t="s">
        <v>456</v>
      </c>
      <c r="F535" s="145" t="s">
        <v>457</v>
      </c>
      <c r="G535" s="146"/>
      <c r="H535" s="146"/>
      <c r="I535" s="147"/>
      <c r="J535" s="143" t="s">
        <v>9</v>
      </c>
      <c r="K535" s="138" t="s">
        <v>10</v>
      </c>
    </row>
    <row r="536" spans="1:11" ht="51.75" hidden="1" customHeight="1" x14ac:dyDescent="0.25">
      <c r="A536" s="134"/>
      <c r="B536" s="136"/>
      <c r="C536" s="137"/>
      <c r="D536" s="150"/>
      <c r="E536" s="144"/>
      <c r="F536" s="20" t="s">
        <v>458</v>
      </c>
      <c r="G536" s="20" t="s">
        <v>12</v>
      </c>
      <c r="H536" s="20" t="s">
        <v>13</v>
      </c>
      <c r="I536" s="20" t="s">
        <v>14</v>
      </c>
      <c r="J536" s="144"/>
      <c r="K536" s="139"/>
    </row>
    <row r="537" spans="1:11" hidden="1" x14ac:dyDescent="0.25">
      <c r="A537" s="19">
        <v>1</v>
      </c>
      <c r="B537" s="20">
        <v>2</v>
      </c>
      <c r="C537" s="20">
        <v>3</v>
      </c>
      <c r="D537" s="29">
        <v>4</v>
      </c>
      <c r="E537" s="29">
        <v>5</v>
      </c>
      <c r="F537" s="29">
        <v>6</v>
      </c>
      <c r="G537" s="29">
        <v>7</v>
      </c>
      <c r="H537" s="29">
        <v>8</v>
      </c>
      <c r="I537" s="29">
        <v>9</v>
      </c>
      <c r="J537" s="30">
        <v>10</v>
      </c>
      <c r="K537" s="30">
        <v>11</v>
      </c>
    </row>
    <row r="538" spans="1:11" x14ac:dyDescent="0.25">
      <c r="A538" s="22">
        <v>5416</v>
      </c>
      <c r="B538" s="11">
        <v>621200</v>
      </c>
      <c r="C538" s="12" t="s">
        <v>435</v>
      </c>
      <c r="D538" s="12"/>
      <c r="E538" s="27"/>
      <c r="F538" s="27"/>
      <c r="G538" s="27"/>
      <c r="H538" s="27"/>
      <c r="I538" s="27"/>
      <c r="J538" s="27"/>
      <c r="K538" s="27"/>
    </row>
    <row r="539" spans="1:11" ht="25.5" x14ac:dyDescent="0.25">
      <c r="A539" s="22">
        <v>5417</v>
      </c>
      <c r="B539" s="11">
        <v>621300</v>
      </c>
      <c r="C539" s="12" t="s">
        <v>436</v>
      </c>
      <c r="D539" s="12"/>
      <c r="E539" s="27"/>
      <c r="F539" s="27"/>
      <c r="G539" s="27"/>
      <c r="H539" s="27"/>
      <c r="I539" s="27"/>
      <c r="J539" s="27"/>
      <c r="K539" s="27"/>
    </row>
    <row r="540" spans="1:11" x14ac:dyDescent="0.25">
      <c r="A540" s="22">
        <v>5418</v>
      </c>
      <c r="B540" s="11">
        <v>621400</v>
      </c>
      <c r="C540" s="12" t="s">
        <v>437</v>
      </c>
      <c r="D540" s="12"/>
      <c r="E540" s="27"/>
      <c r="F540" s="27"/>
      <c r="G540" s="27"/>
      <c r="H540" s="27"/>
      <c r="I540" s="27"/>
      <c r="J540" s="27"/>
      <c r="K540" s="27"/>
    </row>
    <row r="541" spans="1:11" ht="25.5" x14ac:dyDescent="0.25">
      <c r="A541" s="22">
        <v>5419</v>
      </c>
      <c r="B541" s="11">
        <v>621500</v>
      </c>
      <c r="C541" s="12" t="s">
        <v>438</v>
      </c>
      <c r="D541" s="12"/>
      <c r="E541" s="27"/>
      <c r="F541" s="27"/>
      <c r="G541" s="27"/>
      <c r="H541" s="27"/>
      <c r="I541" s="27"/>
      <c r="J541" s="27"/>
      <c r="K541" s="27"/>
    </row>
    <row r="542" spans="1:11" ht="25.5" x14ac:dyDescent="0.25">
      <c r="A542" s="22">
        <v>5420</v>
      </c>
      <c r="B542" s="11">
        <v>621600</v>
      </c>
      <c r="C542" s="12" t="s">
        <v>439</v>
      </c>
      <c r="D542" s="12"/>
      <c r="E542" s="27"/>
      <c r="F542" s="27"/>
      <c r="G542" s="27"/>
      <c r="H542" s="27"/>
      <c r="I542" s="27"/>
      <c r="J542" s="27"/>
      <c r="K542" s="27"/>
    </row>
    <row r="543" spans="1:11" ht="25.5" x14ac:dyDescent="0.25">
      <c r="A543" s="22">
        <v>5421</v>
      </c>
      <c r="B543" s="11">
        <v>621700</v>
      </c>
      <c r="C543" s="12" t="s">
        <v>440</v>
      </c>
      <c r="D543" s="12"/>
      <c r="E543" s="27"/>
      <c r="F543" s="27"/>
      <c r="G543" s="27"/>
      <c r="H543" s="27"/>
      <c r="I543" s="27"/>
      <c r="J543" s="27"/>
      <c r="K543" s="27"/>
    </row>
    <row r="544" spans="1:11" ht="25.5" x14ac:dyDescent="0.25">
      <c r="A544" s="22">
        <v>5422</v>
      </c>
      <c r="B544" s="11">
        <v>621800</v>
      </c>
      <c r="C544" s="12" t="s">
        <v>441</v>
      </c>
      <c r="D544" s="12"/>
      <c r="E544" s="27"/>
      <c r="F544" s="27"/>
      <c r="G544" s="27"/>
      <c r="H544" s="27"/>
      <c r="I544" s="27"/>
      <c r="J544" s="27"/>
      <c r="K544" s="27"/>
    </row>
    <row r="545" spans="1:11" ht="25.5" x14ac:dyDescent="0.25">
      <c r="A545" s="22">
        <v>5423</v>
      </c>
      <c r="B545" s="11">
        <v>621900</v>
      </c>
      <c r="C545" s="12" t="s">
        <v>442</v>
      </c>
      <c r="D545" s="12"/>
      <c r="E545" s="27"/>
      <c r="F545" s="27"/>
      <c r="G545" s="27"/>
      <c r="H545" s="27"/>
      <c r="I545" s="27"/>
      <c r="J545" s="27"/>
      <c r="K545" s="27"/>
    </row>
    <row r="546" spans="1:11" ht="25.5" x14ac:dyDescent="0.25">
      <c r="A546" s="21">
        <v>5424</v>
      </c>
      <c r="B546" s="7">
        <v>622000</v>
      </c>
      <c r="C546" s="8" t="s">
        <v>443</v>
      </c>
      <c r="D546" s="8"/>
      <c r="E546" s="27"/>
      <c r="F546" s="27"/>
      <c r="G546" s="27"/>
      <c r="H546" s="27"/>
      <c r="I546" s="27"/>
      <c r="J546" s="27"/>
      <c r="K546" s="27"/>
    </row>
    <row r="547" spans="1:11" ht="25.5" x14ac:dyDescent="0.25">
      <c r="A547" s="22">
        <v>5425</v>
      </c>
      <c r="B547" s="11">
        <v>622100</v>
      </c>
      <c r="C547" s="12" t="s">
        <v>444</v>
      </c>
      <c r="D547" s="12"/>
      <c r="E547" s="27"/>
      <c r="F547" s="27"/>
      <c r="G547" s="27"/>
      <c r="H547" s="27"/>
      <c r="I547" s="27"/>
      <c r="J547" s="27"/>
      <c r="K547" s="27"/>
    </row>
    <row r="548" spans="1:11" x14ac:dyDescent="0.25">
      <c r="A548" s="22">
        <v>5426</v>
      </c>
      <c r="B548" s="11">
        <v>622200</v>
      </c>
      <c r="C548" s="12" t="s">
        <v>445</v>
      </c>
      <c r="D548" s="12"/>
      <c r="E548" s="27"/>
      <c r="F548" s="27"/>
      <c r="G548" s="27"/>
      <c r="H548" s="27"/>
      <c r="I548" s="27"/>
      <c r="J548" s="27"/>
      <c r="K548" s="27"/>
    </row>
    <row r="549" spans="1:11" x14ac:dyDescent="0.25">
      <c r="A549" s="22">
        <v>5427</v>
      </c>
      <c r="B549" s="11">
        <v>622300</v>
      </c>
      <c r="C549" s="12" t="s">
        <v>446</v>
      </c>
      <c r="D549" s="12"/>
      <c r="E549" s="27"/>
      <c r="F549" s="27"/>
      <c r="G549" s="27"/>
      <c r="H549" s="27"/>
      <c r="I549" s="27"/>
      <c r="J549" s="27"/>
      <c r="K549" s="27"/>
    </row>
    <row r="550" spans="1:11" x14ac:dyDescent="0.25">
      <c r="A550" s="22">
        <v>5428</v>
      </c>
      <c r="B550" s="11">
        <v>622400</v>
      </c>
      <c r="C550" s="12" t="s">
        <v>447</v>
      </c>
      <c r="D550" s="12"/>
      <c r="E550" s="27"/>
      <c r="F550" s="27"/>
      <c r="G550" s="27"/>
      <c r="H550" s="27"/>
      <c r="I550" s="27"/>
      <c r="J550" s="27"/>
      <c r="K550" s="27"/>
    </row>
    <row r="551" spans="1:11" ht="25.5" x14ac:dyDescent="0.25">
      <c r="A551" s="22">
        <v>5429</v>
      </c>
      <c r="B551" s="11">
        <v>622500</v>
      </c>
      <c r="C551" s="12" t="s">
        <v>448</v>
      </c>
      <c r="D551" s="12"/>
      <c r="E551" s="27"/>
      <c r="F551" s="27"/>
      <c r="G551" s="27"/>
      <c r="H551" s="27"/>
      <c r="I551" s="27"/>
      <c r="J551" s="27"/>
      <c r="K551" s="27"/>
    </row>
    <row r="552" spans="1:11" ht="25.5" x14ac:dyDescent="0.25">
      <c r="A552" s="22">
        <v>5430</v>
      </c>
      <c r="B552" s="11">
        <v>622600</v>
      </c>
      <c r="C552" s="12" t="s">
        <v>449</v>
      </c>
      <c r="D552" s="12"/>
      <c r="E552" s="27"/>
      <c r="F552" s="27"/>
      <c r="G552" s="27"/>
      <c r="H552" s="27"/>
      <c r="I552" s="27"/>
      <c r="J552" s="27"/>
      <c r="K552" s="27"/>
    </row>
    <row r="553" spans="1:11" ht="25.5" x14ac:dyDescent="0.25">
      <c r="A553" s="22">
        <v>5431</v>
      </c>
      <c r="B553" s="11">
        <v>622700</v>
      </c>
      <c r="C553" s="12" t="s">
        <v>450</v>
      </c>
      <c r="D553" s="12"/>
      <c r="E553" s="27"/>
      <c r="F553" s="27"/>
      <c r="G553" s="27"/>
      <c r="H553" s="27"/>
      <c r="I553" s="27"/>
      <c r="J553" s="27"/>
      <c r="K553" s="27"/>
    </row>
    <row r="554" spans="1:11" x14ac:dyDescent="0.25">
      <c r="A554" s="22">
        <v>5432</v>
      </c>
      <c r="B554" s="11">
        <v>622800</v>
      </c>
      <c r="C554" s="12" t="s">
        <v>451</v>
      </c>
      <c r="D554" s="12"/>
      <c r="E554" s="27"/>
      <c r="F554" s="27"/>
      <c r="G554" s="27"/>
      <c r="H554" s="27"/>
      <c r="I554" s="27"/>
      <c r="J554" s="27"/>
      <c r="K554" s="27"/>
    </row>
    <row r="555" spans="1:11" ht="51" x14ac:dyDescent="0.25">
      <c r="A555" s="21">
        <v>5433</v>
      </c>
      <c r="B555" s="7">
        <v>623000</v>
      </c>
      <c r="C555" s="8" t="s">
        <v>452</v>
      </c>
      <c r="D555" s="8"/>
      <c r="E555" s="27"/>
      <c r="F555" s="27"/>
      <c r="G555" s="27"/>
      <c r="H555" s="27"/>
      <c r="I555" s="27"/>
      <c r="J555" s="27"/>
      <c r="K555" s="27"/>
    </row>
    <row r="556" spans="1:11" ht="38.25" x14ac:dyDescent="0.25">
      <c r="A556" s="22">
        <v>5434</v>
      </c>
      <c r="B556" s="11">
        <v>623100</v>
      </c>
      <c r="C556" s="12" t="s">
        <v>453</v>
      </c>
      <c r="D556" s="12"/>
      <c r="E556" s="27"/>
      <c r="F556" s="27"/>
      <c r="G556" s="27"/>
      <c r="H556" s="27"/>
      <c r="I556" s="27"/>
      <c r="J556" s="27"/>
      <c r="K556" s="27"/>
    </row>
    <row r="557" spans="1:11" ht="26.25" thickBot="1" x14ac:dyDescent="0.3">
      <c r="A557" s="26">
        <v>5435</v>
      </c>
      <c r="B557" s="24"/>
      <c r="C557" s="25" t="s">
        <v>454</v>
      </c>
      <c r="D557" s="39">
        <f t="shared" ref="D557:K557" si="51">D239+D501</f>
        <v>674745400</v>
      </c>
      <c r="E557" s="39">
        <f t="shared" si="51"/>
        <v>698648400.16000009</v>
      </c>
      <c r="F557" s="39">
        <f t="shared" si="51"/>
        <v>3500000</v>
      </c>
      <c r="G557" s="39">
        <f t="shared" si="51"/>
        <v>0</v>
      </c>
      <c r="H557" s="39">
        <f t="shared" si="51"/>
        <v>20500000.16</v>
      </c>
      <c r="I557" s="39">
        <f t="shared" si="51"/>
        <v>575034400</v>
      </c>
      <c r="J557" s="39">
        <f t="shared" si="51"/>
        <v>0</v>
      </c>
      <c r="K557" s="39">
        <f t="shared" si="51"/>
        <v>99614000</v>
      </c>
    </row>
  </sheetData>
  <mergeCells count="188">
    <mergeCell ref="D507:D509"/>
    <mergeCell ref="D534:D536"/>
    <mergeCell ref="D336:D338"/>
    <mergeCell ref="D366:D368"/>
    <mergeCell ref="D392:D394"/>
    <mergeCell ref="D417:D419"/>
    <mergeCell ref="D445:D447"/>
    <mergeCell ref="D479:D481"/>
    <mergeCell ref="D176:D178"/>
    <mergeCell ref="D202:D204"/>
    <mergeCell ref="D224:D226"/>
    <mergeCell ref="D235:D237"/>
    <mergeCell ref="D254:D256"/>
    <mergeCell ref="D290:D292"/>
    <mergeCell ref="E254:K254"/>
    <mergeCell ref="E255:E256"/>
    <mergeCell ref="F255:I255"/>
    <mergeCell ref="J255:J256"/>
    <mergeCell ref="K255:K256"/>
    <mergeCell ref="E235:K235"/>
    <mergeCell ref="E236:E237"/>
    <mergeCell ref="F236:I236"/>
    <mergeCell ref="J236:J237"/>
    <mergeCell ref="K236:K237"/>
    <mergeCell ref="K535:K536"/>
    <mergeCell ref="E479:K479"/>
    <mergeCell ref="E480:E481"/>
    <mergeCell ref="F480:I480"/>
    <mergeCell ref="J480:J481"/>
    <mergeCell ref="K480:K481"/>
    <mergeCell ref="E507:K507"/>
    <mergeCell ref="E508:E509"/>
    <mergeCell ref="F508:I508"/>
    <mergeCell ref="J508:J509"/>
    <mergeCell ref="K508:K509"/>
    <mergeCell ref="E534:K534"/>
    <mergeCell ref="E535:E536"/>
    <mergeCell ref="F535:I535"/>
    <mergeCell ref="J535:J536"/>
    <mergeCell ref="K418:K419"/>
    <mergeCell ref="E445:K445"/>
    <mergeCell ref="E446:E447"/>
    <mergeCell ref="F446:I446"/>
    <mergeCell ref="J446:J447"/>
    <mergeCell ref="K446:K447"/>
    <mergeCell ref="E392:K392"/>
    <mergeCell ref="E393:E394"/>
    <mergeCell ref="F393:I393"/>
    <mergeCell ref="J393:J394"/>
    <mergeCell ref="K393:K394"/>
    <mergeCell ref="E417:K417"/>
    <mergeCell ref="E418:E419"/>
    <mergeCell ref="F418:I418"/>
    <mergeCell ref="J418:J419"/>
    <mergeCell ref="K337:K338"/>
    <mergeCell ref="E366:K366"/>
    <mergeCell ref="E367:E368"/>
    <mergeCell ref="F367:I367"/>
    <mergeCell ref="J367:J368"/>
    <mergeCell ref="K367:K368"/>
    <mergeCell ref="E290:K290"/>
    <mergeCell ref="E291:E292"/>
    <mergeCell ref="F291:I291"/>
    <mergeCell ref="J291:J292"/>
    <mergeCell ref="K291:K292"/>
    <mergeCell ref="E336:K336"/>
    <mergeCell ref="E337:E338"/>
    <mergeCell ref="F337:I337"/>
    <mergeCell ref="J337:J338"/>
    <mergeCell ref="E203:E204"/>
    <mergeCell ref="F203:I203"/>
    <mergeCell ref="J203:J204"/>
    <mergeCell ref="K203:K204"/>
    <mergeCell ref="E224:K224"/>
    <mergeCell ref="E225:E226"/>
    <mergeCell ref="F225:I225"/>
    <mergeCell ref="J225:J226"/>
    <mergeCell ref="K225:K226"/>
    <mergeCell ref="E202:K202"/>
    <mergeCell ref="E121:E122"/>
    <mergeCell ref="F121:I121"/>
    <mergeCell ref="J121:J122"/>
    <mergeCell ref="K121:K122"/>
    <mergeCell ref="E149:K149"/>
    <mergeCell ref="E150:E151"/>
    <mergeCell ref="F150:I150"/>
    <mergeCell ref="J150:J151"/>
    <mergeCell ref="K150:K151"/>
    <mergeCell ref="E120:K120"/>
    <mergeCell ref="K17:K18"/>
    <mergeCell ref="E48:K48"/>
    <mergeCell ref="E49:E50"/>
    <mergeCell ref="F49:I49"/>
    <mergeCell ref="J49:J50"/>
    <mergeCell ref="K49:K50"/>
    <mergeCell ref="E176:K176"/>
    <mergeCell ref="E177:E178"/>
    <mergeCell ref="F177:I177"/>
    <mergeCell ref="J177:J178"/>
    <mergeCell ref="K177:K178"/>
    <mergeCell ref="A507:A509"/>
    <mergeCell ref="B507:B509"/>
    <mergeCell ref="C507:C509"/>
    <mergeCell ref="A534:A536"/>
    <mergeCell ref="B534:B536"/>
    <mergeCell ref="C534:C536"/>
    <mergeCell ref="A445:A447"/>
    <mergeCell ref="B445:B447"/>
    <mergeCell ref="C445:C447"/>
    <mergeCell ref="A479:A481"/>
    <mergeCell ref="B479:B481"/>
    <mergeCell ref="C479:C481"/>
    <mergeCell ref="A392:A394"/>
    <mergeCell ref="B392:B394"/>
    <mergeCell ref="C392:C394"/>
    <mergeCell ref="A417:A419"/>
    <mergeCell ref="B417:B419"/>
    <mergeCell ref="C417:C419"/>
    <mergeCell ref="A336:A338"/>
    <mergeCell ref="B336:B338"/>
    <mergeCell ref="C336:C338"/>
    <mergeCell ref="A366:A368"/>
    <mergeCell ref="B366:B368"/>
    <mergeCell ref="C366:C368"/>
    <mergeCell ref="A254:A256"/>
    <mergeCell ref="B254:B256"/>
    <mergeCell ref="C254:C256"/>
    <mergeCell ref="A290:A292"/>
    <mergeCell ref="B290:B292"/>
    <mergeCell ref="C290:C292"/>
    <mergeCell ref="A224:A226"/>
    <mergeCell ref="B224:B226"/>
    <mergeCell ref="C224:C226"/>
    <mergeCell ref="A235:A237"/>
    <mergeCell ref="B235:B237"/>
    <mergeCell ref="C235:C237"/>
    <mergeCell ref="D8:D10"/>
    <mergeCell ref="D16:D18"/>
    <mergeCell ref="D48:D50"/>
    <mergeCell ref="A176:A178"/>
    <mergeCell ref="B176:B178"/>
    <mergeCell ref="C176:C178"/>
    <mergeCell ref="A202:A204"/>
    <mergeCell ref="B202:B204"/>
    <mergeCell ref="C202:C204"/>
    <mergeCell ref="A120:A122"/>
    <mergeCell ref="B120:B122"/>
    <mergeCell ref="C120:C122"/>
    <mergeCell ref="A149:A151"/>
    <mergeCell ref="B149:B151"/>
    <mergeCell ref="C149:C151"/>
    <mergeCell ref="D75:D77"/>
    <mergeCell ref="D120:D122"/>
    <mergeCell ref="D149:D151"/>
    <mergeCell ref="B16:B18"/>
    <mergeCell ref="C16:C18"/>
    <mergeCell ref="E16:K16"/>
    <mergeCell ref="E17:E18"/>
    <mergeCell ref="F17:I17"/>
    <mergeCell ref="J17:J18"/>
    <mergeCell ref="E75:K75"/>
    <mergeCell ref="E76:E77"/>
    <mergeCell ref="F76:I76"/>
    <mergeCell ref="J76:J77"/>
    <mergeCell ref="K76:K77"/>
    <mergeCell ref="A2:B2"/>
    <mergeCell ref="E1:H2"/>
    <mergeCell ref="I1:K1"/>
    <mergeCell ref="I2:K2"/>
    <mergeCell ref="K9:K10"/>
    <mergeCell ref="A1:B1"/>
    <mergeCell ref="A8:A10"/>
    <mergeCell ref="B8:B10"/>
    <mergeCell ref="C8:C10"/>
    <mergeCell ref="E8:K8"/>
    <mergeCell ref="E9:E10"/>
    <mergeCell ref="F9:I9"/>
    <mergeCell ref="J9:J10"/>
    <mergeCell ref="A48:A50"/>
    <mergeCell ref="B48:B50"/>
    <mergeCell ref="C48:C50"/>
    <mergeCell ref="A75:A77"/>
    <mergeCell ref="B75:B77"/>
    <mergeCell ref="C75:C77"/>
    <mergeCell ref="A3:K3"/>
    <mergeCell ref="I6:K6"/>
    <mergeCell ref="A5:K5"/>
    <mergeCell ref="A16:A18"/>
  </mergeCells>
  <pageMargins left="0.45" right="0.2" top="0.5" bottom="0.5" header="0.3" footer="0.3"/>
  <pageSetup scale="73" orientation="landscape" r:id="rId1"/>
  <rowBreaks count="17" manualBreakCount="17">
    <brk id="36" max="10" man="1"/>
    <brk id="70" max="10" man="1"/>
    <brk id="106" max="10" man="1"/>
    <brk id="139" max="10" man="1"/>
    <brk id="171" max="10" man="1"/>
    <brk id="201" max="10" man="1"/>
    <brk id="231" max="10" man="1"/>
    <brk id="266" max="10" man="1"/>
    <brk id="305" max="10" man="1"/>
    <brk id="335" max="10" man="1"/>
    <brk id="365" max="10" man="1"/>
    <brk id="390" max="10" man="1"/>
    <brk id="416" max="10" man="1"/>
    <brk id="444" max="10" man="1"/>
    <brk id="478" max="10" man="1"/>
    <brk id="506" max="10" man="1"/>
    <brk id="53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2"/>
  <sheetViews>
    <sheetView tabSelected="1" view="pageBreakPreview" topLeftCell="A403" zoomScale="136" zoomScaleNormal="100" zoomScaleSheetLayoutView="136" workbookViewId="0">
      <selection activeCell="A523" sqref="A523:XFD549"/>
    </sheetView>
  </sheetViews>
  <sheetFormatPr defaultRowHeight="15" x14ac:dyDescent="0.25"/>
  <cols>
    <col min="1" max="1" width="6.7109375" style="1" customWidth="1"/>
    <col min="2" max="2" width="9.7109375" style="1" customWidth="1"/>
    <col min="3" max="3" width="36.42578125" style="1" customWidth="1"/>
    <col min="4" max="8" width="10.7109375" style="1" customWidth="1"/>
    <col min="9" max="9" width="13.7109375" style="1" customWidth="1"/>
    <col min="10" max="10" width="10.7109375" style="1" customWidth="1"/>
    <col min="11" max="11" width="14.28515625" style="1" customWidth="1"/>
    <col min="12" max="16384" width="9.140625" style="1"/>
  </cols>
  <sheetData>
    <row r="1" spans="1:11" ht="24.95" customHeight="1" x14ac:dyDescent="0.25">
      <c r="A1" s="112" t="s">
        <v>0</v>
      </c>
      <c r="B1" s="112"/>
      <c r="C1" s="75" t="s">
        <v>1</v>
      </c>
      <c r="D1" s="75"/>
      <c r="E1" s="109" t="s">
        <v>16</v>
      </c>
      <c r="F1" s="109"/>
      <c r="G1" s="109"/>
      <c r="H1" s="109"/>
      <c r="I1" s="108" t="s">
        <v>2</v>
      </c>
      <c r="J1" s="108"/>
      <c r="K1" s="108"/>
    </row>
    <row r="2" spans="1:11" ht="24.95" customHeight="1" x14ac:dyDescent="0.25">
      <c r="A2" s="108">
        <v>8026521</v>
      </c>
      <c r="B2" s="108"/>
      <c r="C2" s="74">
        <v>101338609</v>
      </c>
      <c r="D2" s="74"/>
      <c r="E2" s="109"/>
      <c r="F2" s="109"/>
      <c r="G2" s="109"/>
      <c r="H2" s="109"/>
      <c r="I2" s="110" t="s">
        <v>15</v>
      </c>
      <c r="J2" s="110"/>
      <c r="K2" s="110"/>
    </row>
    <row r="3" spans="1:11" ht="65.25" customHeight="1" x14ac:dyDescent="0.25">
      <c r="A3" s="122" t="s">
        <v>501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11.25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5" customFormat="1" ht="22.5" customHeight="1" x14ac:dyDescent="0.25">
      <c r="A5" s="124" t="s">
        <v>18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x14ac:dyDescent="0.25">
      <c r="I6" s="123" t="s">
        <v>17</v>
      </c>
      <c r="J6" s="123"/>
      <c r="K6" s="123"/>
    </row>
    <row r="7" spans="1:11" ht="4.5" customHeight="1" x14ac:dyDescent="0.25">
      <c r="I7" s="78"/>
      <c r="J7" s="78"/>
      <c r="K7" s="78"/>
    </row>
    <row r="8" spans="1:11" ht="20.100000000000001" customHeight="1" x14ac:dyDescent="0.25">
      <c r="A8" s="113" t="s">
        <v>3</v>
      </c>
      <c r="B8" s="111" t="s">
        <v>4</v>
      </c>
      <c r="C8" s="111" t="s">
        <v>5</v>
      </c>
      <c r="D8" s="127" t="s">
        <v>500</v>
      </c>
      <c r="E8" s="115" t="s">
        <v>6</v>
      </c>
      <c r="F8" s="116"/>
      <c r="G8" s="116"/>
      <c r="H8" s="116"/>
      <c r="I8" s="116"/>
      <c r="J8" s="116"/>
      <c r="K8" s="117"/>
    </row>
    <row r="9" spans="1:11" ht="20.100000000000001" customHeight="1" x14ac:dyDescent="0.25">
      <c r="A9" s="113"/>
      <c r="B9" s="111"/>
      <c r="C9" s="114"/>
      <c r="D9" s="128"/>
      <c r="E9" s="118" t="s">
        <v>461</v>
      </c>
      <c r="F9" s="115" t="s">
        <v>8</v>
      </c>
      <c r="G9" s="116"/>
      <c r="H9" s="116"/>
      <c r="I9" s="117"/>
      <c r="J9" s="111" t="s">
        <v>9</v>
      </c>
      <c r="K9" s="111" t="s">
        <v>10</v>
      </c>
    </row>
    <row r="10" spans="1:11" ht="63" customHeight="1" x14ac:dyDescent="0.25">
      <c r="A10" s="113"/>
      <c r="B10" s="111"/>
      <c r="C10" s="114"/>
      <c r="D10" s="129"/>
      <c r="E10" s="118"/>
      <c r="F10" s="72" t="s">
        <v>11</v>
      </c>
      <c r="G10" s="76" t="s">
        <v>12</v>
      </c>
      <c r="H10" s="72" t="s">
        <v>13</v>
      </c>
      <c r="I10" s="72" t="s">
        <v>14</v>
      </c>
      <c r="J10" s="111"/>
      <c r="K10" s="111"/>
    </row>
    <row r="11" spans="1:11" ht="38.25" x14ac:dyDescent="0.25">
      <c r="A11" s="55">
        <v>5001</v>
      </c>
      <c r="B11" s="7"/>
      <c r="C11" s="8" t="s">
        <v>19</v>
      </c>
      <c r="D11" s="33">
        <f t="shared" ref="D11:K11" si="0">D12+D135</f>
        <v>677180400</v>
      </c>
      <c r="E11" s="79">
        <f t="shared" si="0"/>
        <v>695914967</v>
      </c>
      <c r="F11" s="33">
        <f t="shared" si="0"/>
        <v>3500000</v>
      </c>
      <c r="G11" s="33">
        <f t="shared" si="0"/>
        <v>0</v>
      </c>
      <c r="H11" s="33">
        <f t="shared" si="0"/>
        <v>20500000</v>
      </c>
      <c r="I11" s="33">
        <f t="shared" si="0"/>
        <v>572345967</v>
      </c>
      <c r="J11" s="33">
        <f t="shared" si="0"/>
        <v>0</v>
      </c>
      <c r="K11" s="33">
        <f t="shared" si="0"/>
        <v>99569000</v>
      </c>
    </row>
    <row r="12" spans="1:11" ht="25.5" x14ac:dyDescent="0.25">
      <c r="A12" s="55">
        <v>5002</v>
      </c>
      <c r="B12" s="7">
        <v>700000</v>
      </c>
      <c r="C12" s="8" t="s">
        <v>20</v>
      </c>
      <c r="D12" s="33">
        <f t="shared" ref="D12:K12" si="1">D13+D58+D68+D80+D120+D125+D132</f>
        <v>599680400</v>
      </c>
      <c r="E12" s="79">
        <f t="shared" si="1"/>
        <v>615914967</v>
      </c>
      <c r="F12" s="33">
        <f t="shared" si="1"/>
        <v>3500000</v>
      </c>
      <c r="G12" s="33">
        <f t="shared" si="1"/>
        <v>0</v>
      </c>
      <c r="H12" s="33">
        <f t="shared" si="1"/>
        <v>20500000</v>
      </c>
      <c r="I12" s="33">
        <f t="shared" si="1"/>
        <v>572345967</v>
      </c>
      <c r="J12" s="33">
        <f t="shared" si="1"/>
        <v>0</v>
      </c>
      <c r="K12" s="33">
        <f t="shared" si="1"/>
        <v>19569000</v>
      </c>
    </row>
    <row r="13" spans="1:11" ht="25.5" x14ac:dyDescent="0.25">
      <c r="A13" s="7">
        <v>5003</v>
      </c>
      <c r="B13" s="7">
        <v>710000</v>
      </c>
      <c r="C13" s="8" t="s">
        <v>21</v>
      </c>
      <c r="D13" s="8"/>
      <c r="E13" s="80"/>
      <c r="F13" s="27"/>
      <c r="G13" s="27"/>
      <c r="H13" s="27"/>
      <c r="I13" s="27"/>
      <c r="J13" s="27"/>
      <c r="K13" s="27"/>
    </row>
    <row r="14" spans="1:11" ht="25.5" x14ac:dyDescent="0.25">
      <c r="A14" s="7">
        <v>5004</v>
      </c>
      <c r="B14" s="7">
        <v>711000</v>
      </c>
      <c r="C14" s="8" t="s">
        <v>22</v>
      </c>
      <c r="D14" s="8"/>
      <c r="E14" s="80"/>
      <c r="F14" s="27"/>
      <c r="G14" s="27"/>
      <c r="H14" s="27"/>
      <c r="I14" s="27"/>
      <c r="J14" s="27"/>
      <c r="K14" s="27"/>
    </row>
    <row r="15" spans="1:11" ht="25.5" x14ac:dyDescent="0.25">
      <c r="A15" s="11">
        <v>5005</v>
      </c>
      <c r="B15" s="11">
        <v>711100</v>
      </c>
      <c r="C15" s="12" t="s">
        <v>23</v>
      </c>
      <c r="D15" s="12"/>
      <c r="E15" s="80"/>
      <c r="F15" s="27"/>
      <c r="G15" s="27"/>
      <c r="H15" s="27"/>
      <c r="I15" s="27"/>
      <c r="J15" s="27"/>
      <c r="K15" s="27"/>
    </row>
    <row r="16" spans="1:11" ht="51" hidden="1" customHeight="1" x14ac:dyDescent="0.25">
      <c r="A16" s="105" t="s">
        <v>3</v>
      </c>
      <c r="B16" s="106" t="s">
        <v>4</v>
      </c>
      <c r="C16" s="107" t="s">
        <v>5</v>
      </c>
      <c r="D16" s="104" t="s">
        <v>459</v>
      </c>
      <c r="E16" s="115" t="s">
        <v>6</v>
      </c>
      <c r="F16" s="116"/>
      <c r="G16" s="116"/>
      <c r="H16" s="116"/>
      <c r="I16" s="116"/>
      <c r="J16" s="116"/>
      <c r="K16" s="125"/>
    </row>
    <row r="17" spans="1:11" ht="25.5" x14ac:dyDescent="0.25">
      <c r="A17" s="10">
        <v>5006</v>
      </c>
      <c r="B17" s="11">
        <v>711200</v>
      </c>
      <c r="C17" s="12" t="s">
        <v>27</v>
      </c>
      <c r="D17" s="12"/>
      <c r="E17" s="80"/>
      <c r="F17" s="27"/>
      <c r="G17" s="27"/>
      <c r="H17" s="27"/>
      <c r="I17" s="27"/>
      <c r="J17" s="27"/>
      <c r="K17" s="27"/>
    </row>
    <row r="18" spans="1:11" ht="38.25" x14ac:dyDescent="0.25">
      <c r="A18" s="10">
        <v>5007</v>
      </c>
      <c r="B18" s="11">
        <v>711300</v>
      </c>
      <c r="C18" s="12" t="s">
        <v>28</v>
      </c>
      <c r="D18" s="12"/>
      <c r="E18" s="80"/>
      <c r="F18" s="27"/>
      <c r="G18" s="27"/>
      <c r="H18" s="27"/>
      <c r="I18" s="27"/>
      <c r="J18" s="27"/>
      <c r="K18" s="27"/>
    </row>
    <row r="19" spans="1:11" x14ac:dyDescent="0.25">
      <c r="A19" s="9">
        <v>5008</v>
      </c>
      <c r="B19" s="7">
        <v>712000</v>
      </c>
      <c r="C19" s="8" t="s">
        <v>29</v>
      </c>
      <c r="D19" s="8"/>
      <c r="E19" s="80"/>
      <c r="F19" s="27"/>
      <c r="G19" s="27"/>
      <c r="H19" s="27"/>
      <c r="I19" s="27"/>
      <c r="J19" s="27"/>
      <c r="K19" s="27"/>
    </row>
    <row r="20" spans="1:11" x14ac:dyDescent="0.25">
      <c r="A20" s="10">
        <v>5009</v>
      </c>
      <c r="B20" s="11">
        <v>712100</v>
      </c>
      <c r="C20" s="12" t="s">
        <v>30</v>
      </c>
      <c r="D20" s="12"/>
      <c r="E20" s="80"/>
      <c r="F20" s="27"/>
      <c r="G20" s="27"/>
      <c r="H20" s="27"/>
      <c r="I20" s="27"/>
      <c r="J20" s="27"/>
      <c r="K20" s="27"/>
    </row>
    <row r="21" spans="1:11" x14ac:dyDescent="0.25">
      <c r="A21" s="9">
        <v>5010</v>
      </c>
      <c r="B21" s="7">
        <v>713000</v>
      </c>
      <c r="C21" s="8" t="s">
        <v>31</v>
      </c>
      <c r="D21" s="8"/>
      <c r="E21" s="80"/>
      <c r="F21" s="27"/>
      <c r="G21" s="27"/>
      <c r="H21" s="27"/>
      <c r="I21" s="27"/>
      <c r="J21" s="27"/>
      <c r="K21" s="27"/>
    </row>
    <row r="22" spans="1:11" x14ac:dyDescent="0.25">
      <c r="A22" s="10">
        <v>5011</v>
      </c>
      <c r="B22" s="11">
        <v>713100</v>
      </c>
      <c r="C22" s="12" t="s">
        <v>32</v>
      </c>
      <c r="D22" s="12"/>
      <c r="E22" s="80"/>
      <c r="F22" s="27"/>
      <c r="G22" s="27"/>
      <c r="H22" s="27"/>
      <c r="I22" s="27"/>
      <c r="J22" s="27"/>
      <c r="K22" s="27"/>
    </row>
    <row r="23" spans="1:11" x14ac:dyDescent="0.25">
      <c r="A23" s="10">
        <v>5012</v>
      </c>
      <c r="B23" s="11">
        <v>713200</v>
      </c>
      <c r="C23" s="12" t="s">
        <v>33</v>
      </c>
      <c r="D23" s="12"/>
      <c r="E23" s="80"/>
      <c r="F23" s="27"/>
      <c r="G23" s="27"/>
      <c r="H23" s="27"/>
      <c r="I23" s="27"/>
      <c r="J23" s="27"/>
      <c r="K23" s="27"/>
    </row>
    <row r="24" spans="1:11" ht="25.5" x14ac:dyDescent="0.25">
      <c r="A24" s="10">
        <v>5013</v>
      </c>
      <c r="B24" s="11">
        <v>713300</v>
      </c>
      <c r="C24" s="12" t="s">
        <v>34</v>
      </c>
      <c r="D24" s="12"/>
      <c r="E24" s="80"/>
      <c r="F24" s="27"/>
      <c r="G24" s="27"/>
      <c r="H24" s="27"/>
      <c r="I24" s="27"/>
      <c r="J24" s="27"/>
      <c r="K24" s="27"/>
    </row>
    <row r="25" spans="1:11" ht="25.5" x14ac:dyDescent="0.25">
      <c r="A25" s="10">
        <v>5014</v>
      </c>
      <c r="B25" s="11">
        <v>713400</v>
      </c>
      <c r="C25" s="12" t="s">
        <v>35</v>
      </c>
      <c r="D25" s="12"/>
      <c r="E25" s="80"/>
      <c r="F25" s="27"/>
      <c r="G25" s="27"/>
      <c r="H25" s="27"/>
      <c r="I25" s="27"/>
      <c r="J25" s="27"/>
      <c r="K25" s="27"/>
    </row>
    <row r="26" spans="1:11" x14ac:dyDescent="0.25">
      <c r="A26" s="10">
        <v>5015</v>
      </c>
      <c r="B26" s="11">
        <v>713500</v>
      </c>
      <c r="C26" s="12" t="s">
        <v>36</v>
      </c>
      <c r="D26" s="12"/>
      <c r="E26" s="80"/>
      <c r="F26" s="27"/>
      <c r="G26" s="27"/>
      <c r="H26" s="27"/>
      <c r="I26" s="27"/>
      <c r="J26" s="27"/>
      <c r="K26" s="27"/>
    </row>
    <row r="27" spans="1:11" x14ac:dyDescent="0.25">
      <c r="A27" s="10">
        <v>5016</v>
      </c>
      <c r="B27" s="11">
        <v>713600</v>
      </c>
      <c r="C27" s="12" t="s">
        <v>37</v>
      </c>
      <c r="D27" s="12"/>
      <c r="E27" s="80"/>
      <c r="F27" s="27"/>
      <c r="G27" s="27"/>
      <c r="H27" s="27"/>
      <c r="I27" s="27"/>
      <c r="J27" s="27"/>
      <c r="K27" s="27"/>
    </row>
    <row r="28" spans="1:11" ht="25.5" x14ac:dyDescent="0.25">
      <c r="A28" s="9">
        <v>5017</v>
      </c>
      <c r="B28" s="7">
        <v>714000</v>
      </c>
      <c r="C28" s="8" t="s">
        <v>38</v>
      </c>
      <c r="D28" s="8"/>
      <c r="E28" s="80"/>
      <c r="F28" s="27"/>
      <c r="G28" s="27"/>
      <c r="H28" s="27"/>
      <c r="I28" s="27"/>
      <c r="J28" s="27"/>
      <c r="K28" s="27"/>
    </row>
    <row r="29" spans="1:11" x14ac:dyDescent="0.25">
      <c r="A29" s="10">
        <v>5018</v>
      </c>
      <c r="B29" s="11">
        <v>714100</v>
      </c>
      <c r="C29" s="12" t="s">
        <v>39</v>
      </c>
      <c r="D29" s="12"/>
      <c r="E29" s="80"/>
      <c r="F29" s="27"/>
      <c r="G29" s="27"/>
      <c r="H29" s="27"/>
      <c r="I29" s="27"/>
      <c r="J29" s="27"/>
      <c r="K29" s="27"/>
    </row>
    <row r="30" spans="1:11" x14ac:dyDescent="0.25">
      <c r="A30" s="10">
        <v>5019</v>
      </c>
      <c r="B30" s="11">
        <v>714300</v>
      </c>
      <c r="C30" s="12" t="s">
        <v>40</v>
      </c>
      <c r="D30" s="12"/>
      <c r="E30" s="80"/>
      <c r="F30" s="27"/>
      <c r="G30" s="27"/>
      <c r="H30" s="27"/>
      <c r="I30" s="27"/>
      <c r="J30" s="27"/>
      <c r="K30" s="27"/>
    </row>
    <row r="31" spans="1:11" x14ac:dyDescent="0.25">
      <c r="A31" s="10">
        <v>5020</v>
      </c>
      <c r="B31" s="11">
        <v>714400</v>
      </c>
      <c r="C31" s="12" t="s">
        <v>41</v>
      </c>
      <c r="D31" s="12"/>
      <c r="E31" s="80"/>
      <c r="F31" s="27"/>
      <c r="G31" s="27"/>
      <c r="H31" s="27"/>
      <c r="I31" s="27"/>
      <c r="J31" s="27"/>
      <c r="K31" s="27"/>
    </row>
    <row r="32" spans="1:11" ht="38.25" x14ac:dyDescent="0.25">
      <c r="A32" s="10">
        <v>5021</v>
      </c>
      <c r="B32" s="11">
        <v>714500</v>
      </c>
      <c r="C32" s="12" t="s">
        <v>42</v>
      </c>
      <c r="D32" s="12"/>
      <c r="E32" s="80"/>
      <c r="F32" s="27"/>
      <c r="G32" s="27"/>
      <c r="H32" s="27"/>
      <c r="I32" s="27"/>
      <c r="J32" s="27"/>
      <c r="K32" s="27"/>
    </row>
    <row r="33" spans="1:11" x14ac:dyDescent="0.25">
      <c r="A33" s="10">
        <v>5022</v>
      </c>
      <c r="B33" s="11">
        <v>714600</v>
      </c>
      <c r="C33" s="12" t="s">
        <v>43</v>
      </c>
      <c r="D33" s="12"/>
      <c r="E33" s="80"/>
      <c r="F33" s="27"/>
      <c r="G33" s="27"/>
      <c r="H33" s="27"/>
      <c r="I33" s="27"/>
      <c r="J33" s="27"/>
      <c r="K33" s="27"/>
    </row>
    <row r="34" spans="1:11" ht="25.5" x14ac:dyDescent="0.25">
      <c r="A34" s="9">
        <v>5023</v>
      </c>
      <c r="B34" s="7">
        <v>715000</v>
      </c>
      <c r="C34" s="8" t="s">
        <v>44</v>
      </c>
      <c r="D34" s="8"/>
      <c r="E34" s="80"/>
      <c r="F34" s="27"/>
      <c r="G34" s="27"/>
      <c r="H34" s="27"/>
      <c r="I34" s="27"/>
      <c r="J34" s="27"/>
      <c r="K34" s="27"/>
    </row>
    <row r="35" spans="1:11" x14ac:dyDescent="0.25">
      <c r="A35" s="10">
        <v>5024</v>
      </c>
      <c r="B35" s="11">
        <v>715100</v>
      </c>
      <c r="C35" s="12" t="s">
        <v>45</v>
      </c>
      <c r="D35" s="12"/>
      <c r="E35" s="80"/>
      <c r="F35" s="27"/>
      <c r="G35" s="27"/>
      <c r="H35" s="27"/>
      <c r="I35" s="27"/>
      <c r="J35" s="27"/>
      <c r="K35" s="27"/>
    </row>
    <row r="36" spans="1:11" x14ac:dyDescent="0.25">
      <c r="A36" s="10">
        <v>5025</v>
      </c>
      <c r="B36" s="11">
        <v>715200</v>
      </c>
      <c r="C36" s="12" t="s">
        <v>46</v>
      </c>
      <c r="D36" s="12"/>
      <c r="E36" s="80"/>
      <c r="F36" s="27"/>
      <c r="G36" s="27"/>
      <c r="H36" s="27"/>
      <c r="I36" s="27"/>
      <c r="J36" s="27"/>
      <c r="K36" s="27"/>
    </row>
    <row r="37" spans="1:11" x14ac:dyDescent="0.25">
      <c r="A37" s="10">
        <v>5026</v>
      </c>
      <c r="B37" s="11">
        <v>715300</v>
      </c>
      <c r="C37" s="12" t="s">
        <v>47</v>
      </c>
      <c r="D37" s="12"/>
      <c r="E37" s="80"/>
      <c r="F37" s="27"/>
      <c r="G37" s="27"/>
      <c r="H37" s="27"/>
      <c r="I37" s="27"/>
      <c r="J37" s="27"/>
      <c r="K37" s="27"/>
    </row>
    <row r="38" spans="1:11" ht="25.5" x14ac:dyDescent="0.25">
      <c r="A38" s="10">
        <v>5027</v>
      </c>
      <c r="B38" s="11">
        <v>715400</v>
      </c>
      <c r="C38" s="12" t="s">
        <v>48</v>
      </c>
      <c r="D38" s="12"/>
      <c r="E38" s="80"/>
      <c r="F38" s="27"/>
      <c r="G38" s="27"/>
      <c r="H38" s="27"/>
      <c r="I38" s="27"/>
      <c r="J38" s="27"/>
      <c r="K38" s="27"/>
    </row>
    <row r="39" spans="1:11" x14ac:dyDescent="0.25">
      <c r="A39" s="10">
        <v>5028</v>
      </c>
      <c r="B39" s="11">
        <v>715500</v>
      </c>
      <c r="C39" s="12" t="s">
        <v>49</v>
      </c>
      <c r="D39" s="12"/>
      <c r="E39" s="80"/>
      <c r="F39" s="27"/>
      <c r="G39" s="27"/>
      <c r="H39" s="27"/>
      <c r="I39" s="27"/>
      <c r="J39" s="27"/>
      <c r="K39" s="27"/>
    </row>
    <row r="40" spans="1:11" ht="25.5" x14ac:dyDescent="0.25">
      <c r="A40" s="10">
        <v>5029</v>
      </c>
      <c r="B40" s="11">
        <v>715600</v>
      </c>
      <c r="C40" s="12" t="s">
        <v>50</v>
      </c>
      <c r="D40" s="12"/>
      <c r="E40" s="80"/>
      <c r="F40" s="27"/>
      <c r="G40" s="27"/>
      <c r="H40" s="27"/>
      <c r="I40" s="27"/>
      <c r="J40" s="27"/>
      <c r="K40" s="27"/>
    </row>
    <row r="41" spans="1:11" x14ac:dyDescent="0.25">
      <c r="A41" s="9">
        <v>5030</v>
      </c>
      <c r="B41" s="7">
        <v>716000</v>
      </c>
      <c r="C41" s="8" t="s">
        <v>51</v>
      </c>
      <c r="D41" s="8"/>
      <c r="E41" s="80"/>
      <c r="F41" s="27"/>
      <c r="G41" s="27"/>
      <c r="H41" s="27"/>
      <c r="I41" s="27"/>
      <c r="J41" s="27"/>
      <c r="K41" s="27"/>
    </row>
    <row r="42" spans="1:11" ht="25.5" x14ac:dyDescent="0.25">
      <c r="A42" s="10">
        <v>5031</v>
      </c>
      <c r="B42" s="11">
        <v>716100</v>
      </c>
      <c r="C42" s="12" t="s">
        <v>52</v>
      </c>
      <c r="D42" s="12"/>
      <c r="E42" s="80"/>
      <c r="F42" s="27"/>
      <c r="G42" s="27"/>
      <c r="H42" s="27"/>
      <c r="I42" s="27"/>
      <c r="J42" s="27"/>
      <c r="K42" s="27"/>
    </row>
    <row r="43" spans="1:11" ht="25.5" x14ac:dyDescent="0.25">
      <c r="A43" s="10">
        <v>5032</v>
      </c>
      <c r="B43" s="11">
        <v>716200</v>
      </c>
      <c r="C43" s="12" t="s">
        <v>53</v>
      </c>
      <c r="D43" s="12"/>
      <c r="E43" s="80"/>
      <c r="F43" s="27"/>
      <c r="G43" s="27"/>
      <c r="H43" s="27"/>
      <c r="I43" s="27"/>
      <c r="J43" s="27"/>
      <c r="K43" s="27"/>
    </row>
    <row r="44" spans="1:11" x14ac:dyDescent="0.25">
      <c r="A44" s="9">
        <v>5033</v>
      </c>
      <c r="B44" s="7">
        <v>717000</v>
      </c>
      <c r="C44" s="8" t="s">
        <v>54</v>
      </c>
      <c r="D44" s="31"/>
      <c r="E44" s="81"/>
      <c r="F44" s="28"/>
      <c r="G44" s="28"/>
      <c r="H44" s="28"/>
      <c r="I44" s="28"/>
      <c r="J44" s="28"/>
      <c r="K44" s="28"/>
    </row>
    <row r="45" spans="1:11" x14ac:dyDescent="0.25">
      <c r="A45" s="10">
        <v>5034</v>
      </c>
      <c r="B45" s="11">
        <v>717100</v>
      </c>
      <c r="C45" s="12" t="s">
        <v>55</v>
      </c>
      <c r="D45" s="12"/>
      <c r="E45" s="80"/>
      <c r="F45" s="27"/>
      <c r="G45" s="27"/>
      <c r="H45" s="27"/>
      <c r="I45" s="27"/>
      <c r="J45" s="27"/>
      <c r="K45" s="27"/>
    </row>
    <row r="46" spans="1:11" x14ac:dyDescent="0.25">
      <c r="A46" s="10">
        <v>5035</v>
      </c>
      <c r="B46" s="11">
        <v>717200</v>
      </c>
      <c r="C46" s="12" t="s">
        <v>56</v>
      </c>
      <c r="D46" s="12"/>
      <c r="E46" s="80"/>
      <c r="F46" s="27"/>
      <c r="G46" s="27"/>
      <c r="H46" s="27"/>
      <c r="I46" s="27"/>
      <c r="J46" s="27"/>
      <c r="K46" s="27"/>
    </row>
    <row r="47" spans="1:11" x14ac:dyDescent="0.25">
      <c r="A47" s="10">
        <v>5036</v>
      </c>
      <c r="B47" s="11">
        <v>717300</v>
      </c>
      <c r="C47" s="12" t="s">
        <v>57</v>
      </c>
      <c r="D47" s="12"/>
      <c r="E47" s="80"/>
      <c r="F47" s="27"/>
      <c r="G47" s="27"/>
      <c r="H47" s="27"/>
      <c r="I47" s="27"/>
      <c r="J47" s="27"/>
      <c r="K47" s="27"/>
    </row>
    <row r="48" spans="1:11" ht="25.5" x14ac:dyDescent="0.25">
      <c r="A48" s="10">
        <v>5037</v>
      </c>
      <c r="B48" s="11">
        <v>717400</v>
      </c>
      <c r="C48" s="12" t="s">
        <v>58</v>
      </c>
      <c r="D48" s="12"/>
      <c r="E48" s="80"/>
      <c r="F48" s="27"/>
      <c r="G48" s="27"/>
      <c r="H48" s="27"/>
      <c r="I48" s="27"/>
      <c r="J48" s="27"/>
      <c r="K48" s="27"/>
    </row>
    <row r="49" spans="1:11" x14ac:dyDescent="0.25">
      <c r="A49" s="10">
        <v>5038</v>
      </c>
      <c r="B49" s="11">
        <v>717500</v>
      </c>
      <c r="C49" s="12" t="s">
        <v>59</v>
      </c>
      <c r="D49" s="12"/>
      <c r="E49" s="80"/>
      <c r="F49" s="27"/>
      <c r="G49" s="27"/>
      <c r="H49" s="27"/>
      <c r="I49" s="27"/>
      <c r="J49" s="27"/>
      <c r="K49" s="27"/>
    </row>
    <row r="50" spans="1:11" x14ac:dyDescent="0.25">
      <c r="A50" s="10">
        <v>5039</v>
      </c>
      <c r="B50" s="11">
        <v>717600</v>
      </c>
      <c r="C50" s="12" t="s">
        <v>60</v>
      </c>
      <c r="D50" s="12"/>
      <c r="E50" s="80"/>
      <c r="F50" s="27"/>
      <c r="G50" s="27"/>
      <c r="H50" s="27"/>
      <c r="I50" s="27"/>
      <c r="J50" s="27"/>
      <c r="K50" s="27"/>
    </row>
    <row r="51" spans="1:11" ht="51" x14ac:dyDescent="0.25">
      <c r="A51" s="9">
        <v>5040</v>
      </c>
      <c r="B51" s="7">
        <v>719000</v>
      </c>
      <c r="C51" s="8" t="s">
        <v>61</v>
      </c>
      <c r="D51" s="8"/>
      <c r="E51" s="80"/>
      <c r="F51" s="27"/>
      <c r="G51" s="27"/>
      <c r="H51" s="27"/>
      <c r="I51" s="27"/>
      <c r="J51" s="27"/>
      <c r="K51" s="27"/>
    </row>
    <row r="52" spans="1:11" ht="25.5" x14ac:dyDescent="0.25">
      <c r="A52" s="10">
        <v>5041</v>
      </c>
      <c r="B52" s="11">
        <v>719100</v>
      </c>
      <c r="C52" s="12" t="s">
        <v>62</v>
      </c>
      <c r="D52" s="12"/>
      <c r="E52" s="80"/>
      <c r="F52" s="27"/>
      <c r="G52" s="27"/>
      <c r="H52" s="27"/>
      <c r="I52" s="27"/>
      <c r="J52" s="27"/>
      <c r="K52" s="27"/>
    </row>
    <row r="53" spans="1:11" ht="38.25" x14ac:dyDescent="0.25">
      <c r="A53" s="10">
        <v>5042</v>
      </c>
      <c r="B53" s="11">
        <v>719200</v>
      </c>
      <c r="C53" s="12" t="s">
        <v>63</v>
      </c>
      <c r="D53" s="12"/>
      <c r="E53" s="80"/>
      <c r="F53" s="27"/>
      <c r="G53" s="27"/>
      <c r="H53" s="27"/>
      <c r="I53" s="27"/>
      <c r="J53" s="27"/>
      <c r="K53" s="27"/>
    </row>
    <row r="54" spans="1:11" ht="38.25" x14ac:dyDescent="0.25">
      <c r="A54" s="10">
        <v>5043</v>
      </c>
      <c r="B54" s="11">
        <v>719300</v>
      </c>
      <c r="C54" s="12" t="s">
        <v>64</v>
      </c>
      <c r="D54" s="12"/>
      <c r="E54" s="80"/>
      <c r="F54" s="27"/>
      <c r="G54" s="27"/>
      <c r="H54" s="27"/>
      <c r="I54" s="27"/>
      <c r="J54" s="27"/>
      <c r="K54" s="27"/>
    </row>
    <row r="55" spans="1:11" x14ac:dyDescent="0.25">
      <c r="A55" s="10">
        <v>5044</v>
      </c>
      <c r="B55" s="11">
        <v>719400</v>
      </c>
      <c r="C55" s="12" t="s">
        <v>65</v>
      </c>
      <c r="D55" s="12"/>
      <c r="E55" s="80"/>
      <c r="F55" s="27"/>
      <c r="G55" s="27"/>
      <c r="H55" s="27"/>
      <c r="I55" s="27"/>
      <c r="J55" s="27"/>
      <c r="K55" s="27"/>
    </row>
    <row r="56" spans="1:11" ht="25.5" x14ac:dyDescent="0.25">
      <c r="A56" s="10">
        <v>5045</v>
      </c>
      <c r="B56" s="11">
        <v>719500</v>
      </c>
      <c r="C56" s="12" t="s">
        <v>66</v>
      </c>
      <c r="D56" s="12"/>
      <c r="E56" s="80"/>
      <c r="F56" s="27"/>
      <c r="G56" s="27"/>
      <c r="H56" s="27"/>
      <c r="I56" s="27"/>
      <c r="J56" s="27"/>
      <c r="K56" s="27"/>
    </row>
    <row r="57" spans="1:11" ht="25.5" x14ac:dyDescent="0.25">
      <c r="A57" s="10">
        <v>5046</v>
      </c>
      <c r="B57" s="11">
        <v>719600</v>
      </c>
      <c r="C57" s="12" t="s">
        <v>67</v>
      </c>
      <c r="D57" s="12"/>
      <c r="E57" s="80"/>
      <c r="F57" s="27"/>
      <c r="G57" s="27"/>
      <c r="H57" s="27"/>
      <c r="I57" s="27"/>
      <c r="J57" s="27"/>
      <c r="K57" s="27"/>
    </row>
    <row r="58" spans="1:11" x14ac:dyDescent="0.25">
      <c r="A58" s="9">
        <v>5047</v>
      </c>
      <c r="B58" s="7">
        <v>720000</v>
      </c>
      <c r="C58" s="8" t="s">
        <v>68</v>
      </c>
      <c r="D58" s="8"/>
      <c r="E58" s="80"/>
      <c r="F58" s="27"/>
      <c r="G58" s="27"/>
      <c r="H58" s="27"/>
      <c r="I58" s="27"/>
      <c r="J58" s="27"/>
      <c r="K58" s="27"/>
    </row>
    <row r="59" spans="1:11" ht="25.5" x14ac:dyDescent="0.25">
      <c r="A59" s="9">
        <v>5048</v>
      </c>
      <c r="B59" s="7">
        <v>721000</v>
      </c>
      <c r="C59" s="8" t="s">
        <v>69</v>
      </c>
      <c r="D59" s="8"/>
      <c r="E59" s="80"/>
      <c r="F59" s="27"/>
      <c r="G59" s="27"/>
      <c r="H59" s="27"/>
      <c r="I59" s="27"/>
      <c r="J59" s="27"/>
      <c r="K59" s="27"/>
    </row>
    <row r="60" spans="1:11" ht="25.5" x14ac:dyDescent="0.25">
      <c r="A60" s="10">
        <v>5049</v>
      </c>
      <c r="B60" s="11">
        <v>721100</v>
      </c>
      <c r="C60" s="12" t="s">
        <v>70</v>
      </c>
      <c r="D60" s="12"/>
      <c r="E60" s="80"/>
      <c r="F60" s="27"/>
      <c r="G60" s="27"/>
      <c r="H60" s="27"/>
      <c r="I60" s="27"/>
      <c r="J60" s="27"/>
      <c r="K60" s="27"/>
    </row>
    <row r="61" spans="1:11" ht="25.5" x14ac:dyDescent="0.25">
      <c r="A61" s="10">
        <v>5050</v>
      </c>
      <c r="B61" s="11">
        <v>721200</v>
      </c>
      <c r="C61" s="12" t="s">
        <v>71</v>
      </c>
      <c r="D61" s="12"/>
      <c r="E61" s="80"/>
      <c r="F61" s="27"/>
      <c r="G61" s="27"/>
      <c r="H61" s="27"/>
      <c r="I61" s="27"/>
      <c r="J61" s="27"/>
      <c r="K61" s="27"/>
    </row>
    <row r="62" spans="1:11" ht="38.25" x14ac:dyDescent="0.25">
      <c r="A62" s="10">
        <v>5051</v>
      </c>
      <c r="B62" s="11">
        <v>721300</v>
      </c>
      <c r="C62" s="12" t="s">
        <v>72</v>
      </c>
      <c r="D62" s="12"/>
      <c r="E62" s="80"/>
      <c r="F62" s="27"/>
      <c r="G62" s="27"/>
      <c r="H62" s="27"/>
      <c r="I62" s="27"/>
      <c r="J62" s="27"/>
      <c r="K62" s="27"/>
    </row>
    <row r="63" spans="1:11" ht="25.5" x14ac:dyDescent="0.25">
      <c r="A63" s="10">
        <v>5052</v>
      </c>
      <c r="B63" s="11">
        <v>721400</v>
      </c>
      <c r="C63" s="12" t="s">
        <v>73</v>
      </c>
      <c r="D63" s="12"/>
      <c r="E63" s="80"/>
      <c r="F63" s="27"/>
      <c r="G63" s="27"/>
      <c r="H63" s="27"/>
      <c r="I63" s="27"/>
      <c r="J63" s="27"/>
      <c r="K63" s="27"/>
    </row>
    <row r="64" spans="1:11" ht="25.5" x14ac:dyDescent="0.25">
      <c r="A64" s="9">
        <v>5053</v>
      </c>
      <c r="B64" s="7">
        <v>722000</v>
      </c>
      <c r="C64" s="8" t="s">
        <v>74</v>
      </c>
      <c r="D64" s="8"/>
      <c r="E64" s="80"/>
      <c r="F64" s="27"/>
      <c r="G64" s="27"/>
      <c r="H64" s="27"/>
      <c r="I64" s="27"/>
      <c r="J64" s="27"/>
      <c r="K64" s="27"/>
    </row>
    <row r="65" spans="1:11" ht="25.5" x14ac:dyDescent="0.25">
      <c r="A65" s="10">
        <v>5054</v>
      </c>
      <c r="B65" s="11">
        <v>722100</v>
      </c>
      <c r="C65" s="12" t="s">
        <v>75</v>
      </c>
      <c r="D65" s="12"/>
      <c r="E65" s="80"/>
      <c r="F65" s="27"/>
      <c r="G65" s="27"/>
      <c r="H65" s="27"/>
      <c r="I65" s="27"/>
      <c r="J65" s="27"/>
      <c r="K65" s="27"/>
    </row>
    <row r="66" spans="1:11" ht="25.5" x14ac:dyDescent="0.25">
      <c r="A66" s="10">
        <v>5055</v>
      </c>
      <c r="B66" s="11">
        <v>722200</v>
      </c>
      <c r="C66" s="12" t="s">
        <v>76</v>
      </c>
      <c r="D66" s="12"/>
      <c r="E66" s="80"/>
      <c r="F66" s="27"/>
      <c r="G66" s="27"/>
      <c r="H66" s="27"/>
      <c r="I66" s="27"/>
      <c r="J66" s="27"/>
      <c r="K66" s="27"/>
    </row>
    <row r="67" spans="1:11" x14ac:dyDescent="0.25">
      <c r="A67" s="10">
        <v>5056</v>
      </c>
      <c r="B67" s="11">
        <v>722300</v>
      </c>
      <c r="C67" s="12" t="s">
        <v>77</v>
      </c>
      <c r="D67" s="12"/>
      <c r="E67" s="80"/>
      <c r="F67" s="27"/>
      <c r="G67" s="27"/>
      <c r="H67" s="27"/>
      <c r="I67" s="27"/>
      <c r="J67" s="27"/>
      <c r="K67" s="27"/>
    </row>
    <row r="68" spans="1:11" ht="25.5" x14ac:dyDescent="0.25">
      <c r="A68" s="9">
        <v>5057</v>
      </c>
      <c r="B68" s="7">
        <v>730000</v>
      </c>
      <c r="C68" s="8" t="s">
        <v>78</v>
      </c>
      <c r="D68" s="33">
        <f>D69+D72+D77</f>
        <v>28500000</v>
      </c>
      <c r="E68" s="79">
        <f t="shared" ref="E68:K68" si="2">E69+E72+E77</f>
        <v>24000000</v>
      </c>
      <c r="F68" s="33">
        <f t="shared" si="2"/>
        <v>3500000</v>
      </c>
      <c r="G68" s="33">
        <f t="shared" si="2"/>
        <v>0</v>
      </c>
      <c r="H68" s="33">
        <f t="shared" si="2"/>
        <v>20500000</v>
      </c>
      <c r="I68" s="33">
        <f t="shared" si="2"/>
        <v>0</v>
      </c>
      <c r="J68" s="33">
        <f t="shared" si="2"/>
        <v>0</v>
      </c>
      <c r="K68" s="33">
        <f t="shared" si="2"/>
        <v>0</v>
      </c>
    </row>
    <row r="69" spans="1:11" ht="25.5" x14ac:dyDescent="0.25">
      <c r="A69" s="9">
        <v>5058</v>
      </c>
      <c r="B69" s="7">
        <v>731000</v>
      </c>
      <c r="C69" s="8" t="s">
        <v>79</v>
      </c>
      <c r="D69" s="8"/>
      <c r="E69" s="80"/>
      <c r="F69" s="27"/>
      <c r="G69" s="27"/>
      <c r="H69" s="27"/>
      <c r="I69" s="27"/>
      <c r="J69" s="27"/>
      <c r="K69" s="27"/>
    </row>
    <row r="70" spans="1:11" x14ac:dyDescent="0.25">
      <c r="A70" s="10">
        <v>5059</v>
      </c>
      <c r="B70" s="11">
        <v>731100</v>
      </c>
      <c r="C70" s="12" t="s">
        <v>80</v>
      </c>
      <c r="D70" s="12"/>
      <c r="E70" s="80"/>
      <c r="F70" s="27"/>
      <c r="G70" s="27"/>
      <c r="H70" s="27"/>
      <c r="I70" s="27"/>
      <c r="J70" s="27"/>
      <c r="K70" s="27"/>
    </row>
    <row r="71" spans="1:11" ht="25.5" x14ac:dyDescent="0.25">
      <c r="A71" s="10">
        <v>5060</v>
      </c>
      <c r="B71" s="11">
        <v>731200</v>
      </c>
      <c r="C71" s="12" t="s">
        <v>81</v>
      </c>
      <c r="D71" s="12"/>
      <c r="E71" s="80"/>
      <c r="F71" s="27"/>
      <c r="G71" s="27"/>
      <c r="H71" s="27"/>
      <c r="I71" s="27"/>
      <c r="J71" s="27"/>
      <c r="K71" s="27"/>
    </row>
    <row r="72" spans="1:11" ht="38.25" x14ac:dyDescent="0.25">
      <c r="A72" s="9">
        <v>5061</v>
      </c>
      <c r="B72" s="7">
        <v>732000</v>
      </c>
      <c r="C72" s="8" t="s">
        <v>82</v>
      </c>
      <c r="D72" s="8"/>
      <c r="E72" s="80"/>
      <c r="F72" s="27"/>
      <c r="G72" s="27"/>
      <c r="H72" s="27"/>
      <c r="I72" s="27"/>
      <c r="J72" s="27"/>
      <c r="K72" s="27"/>
    </row>
    <row r="73" spans="1:11" ht="25.5" x14ac:dyDescent="0.25">
      <c r="A73" s="10">
        <v>5062</v>
      </c>
      <c r="B73" s="11">
        <v>732100</v>
      </c>
      <c r="C73" s="12" t="s">
        <v>83</v>
      </c>
      <c r="D73" s="12"/>
      <c r="E73" s="80"/>
      <c r="F73" s="27"/>
      <c r="G73" s="27"/>
      <c r="H73" s="27"/>
      <c r="I73" s="27"/>
      <c r="J73" s="27"/>
      <c r="K73" s="27"/>
    </row>
    <row r="74" spans="1:11" ht="25.5" x14ac:dyDescent="0.25">
      <c r="A74" s="10">
        <v>5063</v>
      </c>
      <c r="B74" s="11">
        <v>732200</v>
      </c>
      <c r="C74" s="12" t="s">
        <v>84</v>
      </c>
      <c r="D74" s="12"/>
      <c r="E74" s="80"/>
      <c r="F74" s="27"/>
      <c r="G74" s="27"/>
      <c r="H74" s="27"/>
      <c r="I74" s="27"/>
      <c r="J74" s="27"/>
      <c r="K74" s="27"/>
    </row>
    <row r="75" spans="1:11" x14ac:dyDescent="0.25">
      <c r="A75" s="10">
        <v>5064</v>
      </c>
      <c r="B75" s="11">
        <v>732300</v>
      </c>
      <c r="C75" s="12" t="s">
        <v>85</v>
      </c>
      <c r="D75" s="12"/>
      <c r="E75" s="80"/>
      <c r="F75" s="27"/>
      <c r="G75" s="27"/>
      <c r="H75" s="27"/>
      <c r="I75" s="27"/>
      <c r="J75" s="27"/>
      <c r="K75" s="27"/>
    </row>
    <row r="76" spans="1:11" x14ac:dyDescent="0.25">
      <c r="A76" s="10">
        <v>5065</v>
      </c>
      <c r="B76" s="11">
        <v>732400</v>
      </c>
      <c r="C76" s="12" t="s">
        <v>86</v>
      </c>
      <c r="D76" s="12"/>
      <c r="E76" s="80"/>
      <c r="F76" s="27"/>
      <c r="G76" s="27"/>
      <c r="H76" s="27"/>
      <c r="I76" s="27"/>
      <c r="J76" s="27"/>
      <c r="K76" s="27"/>
    </row>
    <row r="77" spans="1:11" ht="25.5" x14ac:dyDescent="0.25">
      <c r="A77" s="9">
        <v>5066</v>
      </c>
      <c r="B77" s="7">
        <v>733000</v>
      </c>
      <c r="C77" s="8" t="s">
        <v>87</v>
      </c>
      <c r="D77" s="33">
        <f t="shared" ref="D77:K77" si="3">D78</f>
        <v>28500000</v>
      </c>
      <c r="E77" s="82">
        <f t="shared" si="3"/>
        <v>24000000</v>
      </c>
      <c r="F77" s="34">
        <f t="shared" si="3"/>
        <v>3500000</v>
      </c>
      <c r="G77" s="35">
        <f t="shared" si="3"/>
        <v>0</v>
      </c>
      <c r="H77" s="34">
        <f t="shared" si="3"/>
        <v>20500000</v>
      </c>
      <c r="I77" s="35">
        <f t="shared" si="3"/>
        <v>0</v>
      </c>
      <c r="J77" s="35">
        <f t="shared" si="3"/>
        <v>0</v>
      </c>
      <c r="K77" s="35">
        <f t="shared" si="3"/>
        <v>0</v>
      </c>
    </row>
    <row r="78" spans="1:11" x14ac:dyDescent="0.25">
      <c r="A78" s="10">
        <v>5067</v>
      </c>
      <c r="B78" s="11">
        <v>733100</v>
      </c>
      <c r="C78" s="12" t="s">
        <v>88</v>
      </c>
      <c r="D78" s="32">
        <v>28500000</v>
      </c>
      <c r="E78" s="83">
        <f>F78+G78+H78+I78+J78+K78</f>
        <v>24000000</v>
      </c>
      <c r="F78" s="32">
        <v>3500000</v>
      </c>
      <c r="G78" s="27"/>
      <c r="H78" s="54">
        <v>20500000</v>
      </c>
      <c r="I78" s="27"/>
      <c r="J78" s="27"/>
      <c r="K78" s="27"/>
    </row>
    <row r="79" spans="1:11" ht="25.5" x14ac:dyDescent="0.25">
      <c r="A79" s="10">
        <v>5068</v>
      </c>
      <c r="B79" s="11">
        <v>733200</v>
      </c>
      <c r="C79" s="12" t="s">
        <v>89</v>
      </c>
      <c r="D79" s="12"/>
      <c r="E79" s="80"/>
      <c r="F79" s="27"/>
      <c r="G79" s="27"/>
      <c r="H79" s="27"/>
      <c r="I79" s="27"/>
      <c r="J79" s="27"/>
      <c r="K79" s="27"/>
    </row>
    <row r="80" spans="1:11" ht="25.5" x14ac:dyDescent="0.25">
      <c r="A80" s="9">
        <v>5069</v>
      </c>
      <c r="B80" s="7">
        <v>740000</v>
      </c>
      <c r="C80" s="8" t="s">
        <v>90</v>
      </c>
      <c r="D80" s="33">
        <f t="shared" ref="D80:K80" si="4">D81+D88+D108+D115+D118</f>
        <v>20869000</v>
      </c>
      <c r="E80" s="79">
        <f t="shared" si="4"/>
        <v>20069000</v>
      </c>
      <c r="F80" s="33">
        <f t="shared" si="4"/>
        <v>0</v>
      </c>
      <c r="G80" s="33">
        <f t="shared" si="4"/>
        <v>0</v>
      </c>
      <c r="H80" s="33">
        <f t="shared" si="4"/>
        <v>0</v>
      </c>
      <c r="I80" s="33">
        <f t="shared" si="4"/>
        <v>500000</v>
      </c>
      <c r="J80" s="33">
        <f t="shared" si="4"/>
        <v>0</v>
      </c>
      <c r="K80" s="33">
        <f t="shared" si="4"/>
        <v>19569000</v>
      </c>
    </row>
    <row r="81" spans="1:11" ht="25.5" x14ac:dyDescent="0.25">
      <c r="A81" s="9">
        <v>5070</v>
      </c>
      <c r="B81" s="7">
        <v>741000</v>
      </c>
      <c r="C81" s="8" t="s">
        <v>91</v>
      </c>
      <c r="D81" s="33">
        <f>SUM(D82:D87)</f>
        <v>400000</v>
      </c>
      <c r="E81" s="79">
        <f t="shared" ref="E81:K81" si="5">SUM(E82:E87)</f>
        <v>500000</v>
      </c>
      <c r="F81" s="33">
        <f t="shared" si="5"/>
        <v>0</v>
      </c>
      <c r="G81" s="33">
        <f t="shared" si="5"/>
        <v>0</v>
      </c>
      <c r="H81" s="33">
        <f t="shared" si="5"/>
        <v>0</v>
      </c>
      <c r="I81" s="33">
        <f t="shared" si="5"/>
        <v>500000</v>
      </c>
      <c r="J81" s="33">
        <f t="shared" si="5"/>
        <v>0</v>
      </c>
      <c r="K81" s="33">
        <f t="shared" si="5"/>
        <v>0</v>
      </c>
    </row>
    <row r="82" spans="1:11" x14ac:dyDescent="0.25">
      <c r="A82" s="10">
        <v>5071</v>
      </c>
      <c r="B82" s="11">
        <v>741100</v>
      </c>
      <c r="C82" s="12" t="s">
        <v>92</v>
      </c>
      <c r="D82" s="12"/>
      <c r="E82" s="80"/>
      <c r="F82" s="27"/>
      <c r="G82" s="27"/>
      <c r="H82" s="27"/>
      <c r="I82" s="27"/>
      <c r="J82" s="27"/>
      <c r="K82" s="27"/>
    </row>
    <row r="83" spans="1:11" x14ac:dyDescent="0.25">
      <c r="A83" s="10">
        <v>5072</v>
      </c>
      <c r="B83" s="11">
        <v>741200</v>
      </c>
      <c r="C83" s="12" t="s">
        <v>93</v>
      </c>
      <c r="D83" s="12"/>
      <c r="E83" s="80"/>
      <c r="F83" s="27"/>
      <c r="G83" s="27"/>
      <c r="H83" s="27"/>
      <c r="I83" s="27"/>
      <c r="J83" s="27"/>
      <c r="K83" s="27"/>
    </row>
    <row r="84" spans="1:11" x14ac:dyDescent="0.25">
      <c r="A84" s="10">
        <v>5073</v>
      </c>
      <c r="B84" s="11">
        <v>741300</v>
      </c>
      <c r="C84" s="12" t="s">
        <v>94</v>
      </c>
      <c r="D84" s="12"/>
      <c r="E84" s="80"/>
      <c r="F84" s="27"/>
      <c r="G84" s="27"/>
      <c r="H84" s="27"/>
      <c r="I84" s="27"/>
      <c r="J84" s="27"/>
      <c r="K84" s="27"/>
    </row>
    <row r="85" spans="1:11" ht="25.5" x14ac:dyDescent="0.25">
      <c r="A85" s="10">
        <v>5074</v>
      </c>
      <c r="B85" s="11">
        <v>741400</v>
      </c>
      <c r="C85" s="12" t="s">
        <v>95</v>
      </c>
      <c r="D85" s="32">
        <v>400000</v>
      </c>
      <c r="E85" s="83">
        <f>F85+G85+H85+I85+J85+K85</f>
        <v>500000</v>
      </c>
      <c r="F85" s="27"/>
      <c r="G85" s="27"/>
      <c r="H85" s="27"/>
      <c r="I85" s="32">
        <v>500000</v>
      </c>
      <c r="J85" s="32"/>
      <c r="K85" s="32"/>
    </row>
    <row r="86" spans="1:11" x14ac:dyDescent="0.25">
      <c r="A86" s="10">
        <v>5075</v>
      </c>
      <c r="B86" s="11">
        <v>741500</v>
      </c>
      <c r="C86" s="12" t="s">
        <v>96</v>
      </c>
      <c r="D86" s="12"/>
      <c r="E86" s="80"/>
      <c r="F86" s="27"/>
      <c r="G86" s="27"/>
      <c r="H86" s="27"/>
      <c r="I86" s="27"/>
      <c r="J86" s="27"/>
      <c r="K86" s="51"/>
    </row>
    <row r="87" spans="1:11" ht="25.5" x14ac:dyDescent="0.25">
      <c r="A87" s="10">
        <v>5076</v>
      </c>
      <c r="B87" s="11">
        <v>741600</v>
      </c>
      <c r="C87" s="12" t="s">
        <v>97</v>
      </c>
      <c r="D87" s="12"/>
      <c r="E87" s="80"/>
      <c r="F87" s="27"/>
      <c r="G87" s="27"/>
      <c r="H87" s="27"/>
      <c r="I87" s="27"/>
      <c r="J87" s="27"/>
      <c r="K87" s="51"/>
    </row>
    <row r="88" spans="1:11" ht="25.5" x14ac:dyDescent="0.25">
      <c r="A88" s="9">
        <v>5077</v>
      </c>
      <c r="B88" s="7">
        <v>742000</v>
      </c>
      <c r="C88" s="8" t="s">
        <v>98</v>
      </c>
      <c r="D88" s="33">
        <f>D89</f>
        <v>20469000</v>
      </c>
      <c r="E88" s="79">
        <f t="shared" ref="E88:J88" si="6">E89</f>
        <v>19569000</v>
      </c>
      <c r="F88" s="33">
        <f t="shared" si="6"/>
        <v>0</v>
      </c>
      <c r="G88" s="33">
        <f t="shared" si="6"/>
        <v>0</v>
      </c>
      <c r="H88" s="33">
        <f t="shared" si="6"/>
        <v>0</v>
      </c>
      <c r="I88" s="33">
        <f t="shared" si="6"/>
        <v>0</v>
      </c>
      <c r="J88" s="33">
        <f t="shared" si="6"/>
        <v>0</v>
      </c>
      <c r="K88" s="52">
        <f>K89</f>
        <v>19569000</v>
      </c>
    </row>
    <row r="89" spans="1:11" ht="25.5" x14ac:dyDescent="0.25">
      <c r="A89" s="10">
        <v>5078</v>
      </c>
      <c r="B89" s="11">
        <v>742100</v>
      </c>
      <c r="C89" s="12" t="s">
        <v>99</v>
      </c>
      <c r="D89" s="32">
        <f>D90+D91+D92+D93+D94+D95+D96+D97+D98+D99+D100+D101+D102+D103+D104</f>
        <v>20469000</v>
      </c>
      <c r="E89" s="83">
        <f>F89+G89+H89+I89+J89+K89</f>
        <v>19569000</v>
      </c>
      <c r="F89" s="27"/>
      <c r="G89" s="27"/>
      <c r="H89" s="27"/>
      <c r="I89" s="27"/>
      <c r="J89" s="27"/>
      <c r="K89" s="54">
        <f>SUM(K90:K104)</f>
        <v>19569000</v>
      </c>
    </row>
    <row r="90" spans="1:11" x14ac:dyDescent="0.25">
      <c r="A90" s="10"/>
      <c r="B90" s="11">
        <v>7421423</v>
      </c>
      <c r="C90" s="12" t="s">
        <v>462</v>
      </c>
      <c r="D90" s="32">
        <v>300000</v>
      </c>
      <c r="E90" s="83">
        <f t="shared" ref="E90:E104" si="7">F90+G90+H90+I90+J90+K90</f>
        <v>350000</v>
      </c>
      <c r="F90" s="27"/>
      <c r="G90" s="27"/>
      <c r="H90" s="27"/>
      <c r="I90" s="27"/>
      <c r="J90" s="27"/>
      <c r="K90" s="54">
        <v>350000</v>
      </c>
    </row>
    <row r="91" spans="1:11" x14ac:dyDescent="0.25">
      <c r="A91" s="10"/>
      <c r="B91" s="11">
        <v>7423211</v>
      </c>
      <c r="C91" s="12" t="s">
        <v>463</v>
      </c>
      <c r="D91" s="32">
        <v>350000</v>
      </c>
      <c r="E91" s="83">
        <f t="shared" si="7"/>
        <v>350000</v>
      </c>
      <c r="F91" s="27"/>
      <c r="G91" s="27"/>
      <c r="H91" s="27"/>
      <c r="I91" s="27"/>
      <c r="J91" s="27"/>
      <c r="K91" s="54">
        <v>350000</v>
      </c>
    </row>
    <row r="92" spans="1:11" x14ac:dyDescent="0.25">
      <c r="A92" s="10"/>
      <c r="B92" s="11">
        <v>74232110</v>
      </c>
      <c r="C92" s="12" t="s">
        <v>464</v>
      </c>
      <c r="D92" s="32">
        <v>6275000</v>
      </c>
      <c r="E92" s="83">
        <f t="shared" si="7"/>
        <v>5275000</v>
      </c>
      <c r="F92" s="27"/>
      <c r="G92" s="27"/>
      <c r="H92" s="27"/>
      <c r="I92" s="27"/>
      <c r="J92" s="27"/>
      <c r="K92" s="54">
        <v>5275000</v>
      </c>
    </row>
    <row r="93" spans="1:11" x14ac:dyDescent="0.25">
      <c r="A93" s="10"/>
      <c r="B93" s="11">
        <v>74232111</v>
      </c>
      <c r="C93" s="12" t="s">
        <v>465</v>
      </c>
      <c r="D93" s="32">
        <v>959000</v>
      </c>
      <c r="E93" s="83">
        <f t="shared" si="7"/>
        <v>959000</v>
      </c>
      <c r="F93" s="27"/>
      <c r="G93" s="27"/>
      <c r="H93" s="27"/>
      <c r="I93" s="27"/>
      <c r="J93" s="27"/>
      <c r="K93" s="54">
        <v>959000</v>
      </c>
    </row>
    <row r="94" spans="1:11" x14ac:dyDescent="0.25">
      <c r="A94" s="10"/>
      <c r="B94" s="11">
        <v>74232112</v>
      </c>
      <c r="C94" s="12" t="s">
        <v>466</v>
      </c>
      <c r="D94" s="32">
        <v>250000</v>
      </c>
      <c r="E94" s="83">
        <f t="shared" si="7"/>
        <v>250000</v>
      </c>
      <c r="F94" s="27"/>
      <c r="G94" s="27"/>
      <c r="H94" s="27"/>
      <c r="I94" s="27"/>
      <c r="J94" s="27"/>
      <c r="K94" s="54">
        <v>250000</v>
      </c>
    </row>
    <row r="95" spans="1:11" ht="25.5" x14ac:dyDescent="0.25">
      <c r="A95" s="10"/>
      <c r="B95" s="11">
        <v>74232113</v>
      </c>
      <c r="C95" s="12" t="s">
        <v>467</v>
      </c>
      <c r="D95" s="32">
        <v>150000</v>
      </c>
      <c r="E95" s="83">
        <f t="shared" si="7"/>
        <v>150000</v>
      </c>
      <c r="F95" s="27"/>
      <c r="G95" s="27"/>
      <c r="H95" s="27"/>
      <c r="I95" s="27"/>
      <c r="J95" s="27"/>
      <c r="K95" s="54">
        <v>150000</v>
      </c>
    </row>
    <row r="96" spans="1:11" x14ac:dyDescent="0.25">
      <c r="A96" s="10"/>
      <c r="B96" s="11">
        <v>74232115</v>
      </c>
      <c r="C96" s="12" t="s">
        <v>468</v>
      </c>
      <c r="D96" s="32">
        <v>5000</v>
      </c>
      <c r="E96" s="83">
        <f t="shared" si="7"/>
        <v>5000</v>
      </c>
      <c r="F96" s="27"/>
      <c r="G96" s="27"/>
      <c r="H96" s="27"/>
      <c r="I96" s="27"/>
      <c r="J96" s="27"/>
      <c r="K96" s="54">
        <v>5000</v>
      </c>
    </row>
    <row r="97" spans="1:11" x14ac:dyDescent="0.25">
      <c r="A97" s="10"/>
      <c r="B97" s="11">
        <v>74232118</v>
      </c>
      <c r="C97" s="12" t="s">
        <v>469</v>
      </c>
      <c r="D97" s="32"/>
      <c r="E97" s="83">
        <f t="shared" si="7"/>
        <v>0</v>
      </c>
      <c r="F97" s="27"/>
      <c r="G97" s="27"/>
      <c r="H97" s="27"/>
      <c r="I97" s="27"/>
      <c r="J97" s="27"/>
      <c r="K97" s="54"/>
    </row>
    <row r="98" spans="1:11" x14ac:dyDescent="0.25">
      <c r="A98" s="10"/>
      <c r="B98" s="11">
        <v>74232119</v>
      </c>
      <c r="C98" s="12" t="s">
        <v>470</v>
      </c>
      <c r="D98" s="32"/>
      <c r="E98" s="83">
        <f t="shared" si="7"/>
        <v>0</v>
      </c>
      <c r="F98" s="27"/>
      <c r="G98" s="27"/>
      <c r="H98" s="27"/>
      <c r="I98" s="27"/>
      <c r="J98" s="27"/>
      <c r="K98" s="54"/>
    </row>
    <row r="99" spans="1:11" x14ac:dyDescent="0.25">
      <c r="A99" s="10"/>
      <c r="B99" s="11">
        <v>7423212</v>
      </c>
      <c r="C99" s="12" t="s">
        <v>471</v>
      </c>
      <c r="D99" s="32">
        <v>200000</v>
      </c>
      <c r="E99" s="83">
        <f t="shared" si="7"/>
        <v>200000</v>
      </c>
      <c r="F99" s="27"/>
      <c r="G99" s="27"/>
      <c r="H99" s="27"/>
      <c r="I99" s="27"/>
      <c r="J99" s="27"/>
      <c r="K99" s="54">
        <v>200000</v>
      </c>
    </row>
    <row r="100" spans="1:11" ht="25.5" x14ac:dyDescent="0.25">
      <c r="A100" s="10"/>
      <c r="B100" s="11">
        <v>7423213</v>
      </c>
      <c r="C100" s="12" t="s">
        <v>472</v>
      </c>
      <c r="D100" s="32">
        <v>200000</v>
      </c>
      <c r="E100" s="83">
        <f t="shared" si="7"/>
        <v>200000</v>
      </c>
      <c r="F100" s="27"/>
      <c r="G100" s="27"/>
      <c r="H100" s="27"/>
      <c r="I100" s="27"/>
      <c r="J100" s="27"/>
      <c r="K100" s="54">
        <v>200000</v>
      </c>
    </row>
    <row r="101" spans="1:11" ht="25.5" x14ac:dyDescent="0.25">
      <c r="A101" s="10"/>
      <c r="B101" s="11">
        <v>7423215</v>
      </c>
      <c r="C101" s="12" t="s">
        <v>473</v>
      </c>
      <c r="D101" s="32">
        <v>5000000</v>
      </c>
      <c r="E101" s="83">
        <f t="shared" si="7"/>
        <v>5000000</v>
      </c>
      <c r="F101" s="27"/>
      <c r="G101" s="27"/>
      <c r="H101" s="27"/>
      <c r="I101" s="27"/>
      <c r="J101" s="27"/>
      <c r="K101" s="54">
        <v>5000000</v>
      </c>
    </row>
    <row r="102" spans="1:11" x14ac:dyDescent="0.25">
      <c r="A102" s="10"/>
      <c r="B102" s="11">
        <v>7423216</v>
      </c>
      <c r="C102" s="12" t="s">
        <v>474</v>
      </c>
      <c r="D102" s="32">
        <v>1000000</v>
      </c>
      <c r="E102" s="83">
        <f t="shared" si="7"/>
        <v>1000000</v>
      </c>
      <c r="F102" s="27"/>
      <c r="G102" s="27"/>
      <c r="H102" s="27"/>
      <c r="I102" s="27"/>
      <c r="J102" s="27"/>
      <c r="K102" s="54">
        <v>1000000</v>
      </c>
    </row>
    <row r="103" spans="1:11" x14ac:dyDescent="0.25">
      <c r="A103" s="10"/>
      <c r="B103" s="11">
        <v>7423217</v>
      </c>
      <c r="C103" s="12" t="s">
        <v>475</v>
      </c>
      <c r="D103" s="32">
        <v>5000000</v>
      </c>
      <c r="E103" s="83">
        <f t="shared" si="7"/>
        <v>5000000</v>
      </c>
      <c r="F103" s="27"/>
      <c r="G103" s="27"/>
      <c r="H103" s="27"/>
      <c r="I103" s="27"/>
      <c r="J103" s="27"/>
      <c r="K103" s="54">
        <v>5000000</v>
      </c>
    </row>
    <row r="104" spans="1:11" x14ac:dyDescent="0.25">
      <c r="A104" s="10"/>
      <c r="B104" s="11">
        <v>7423218</v>
      </c>
      <c r="C104" s="12" t="s">
        <v>476</v>
      </c>
      <c r="D104" s="32">
        <v>780000</v>
      </c>
      <c r="E104" s="83">
        <f t="shared" si="7"/>
        <v>830000</v>
      </c>
      <c r="F104" s="27"/>
      <c r="G104" s="27"/>
      <c r="H104" s="27"/>
      <c r="I104" s="27"/>
      <c r="J104" s="27"/>
      <c r="K104" s="54">
        <v>830000</v>
      </c>
    </row>
    <row r="105" spans="1:11" x14ac:dyDescent="0.25">
      <c r="A105" s="10">
        <v>5079</v>
      </c>
      <c r="B105" s="11">
        <v>742200</v>
      </c>
      <c r="C105" s="12" t="s">
        <v>100</v>
      </c>
      <c r="D105" s="12"/>
      <c r="E105" s="80"/>
      <c r="F105" s="27"/>
      <c r="G105" s="27"/>
      <c r="H105" s="27"/>
      <c r="I105" s="27"/>
      <c r="J105" s="27"/>
      <c r="K105" s="51"/>
    </row>
    <row r="106" spans="1:11" ht="25.5" x14ac:dyDescent="0.25">
      <c r="A106" s="10">
        <v>5080</v>
      </c>
      <c r="B106" s="11">
        <v>742300</v>
      </c>
      <c r="C106" s="12" t="s">
        <v>101</v>
      </c>
      <c r="D106" s="12"/>
      <c r="E106" s="80"/>
      <c r="F106" s="27"/>
      <c r="G106" s="27"/>
      <c r="H106" s="27"/>
      <c r="I106" s="27"/>
      <c r="J106" s="27"/>
      <c r="K106" s="51"/>
    </row>
    <row r="107" spans="1:11" x14ac:dyDescent="0.25">
      <c r="A107" s="10">
        <v>5081</v>
      </c>
      <c r="B107" s="11">
        <v>742400</v>
      </c>
      <c r="C107" s="12" t="s">
        <v>102</v>
      </c>
      <c r="D107" s="12"/>
      <c r="E107" s="80"/>
      <c r="F107" s="27"/>
      <c r="G107" s="27"/>
      <c r="H107" s="27"/>
      <c r="I107" s="27"/>
      <c r="J107" s="27"/>
      <c r="K107" s="51"/>
    </row>
    <row r="108" spans="1:11" ht="25.5" x14ac:dyDescent="0.25">
      <c r="A108" s="9">
        <v>5082</v>
      </c>
      <c r="B108" s="7">
        <v>743000</v>
      </c>
      <c r="C108" s="8" t="s">
        <v>103</v>
      </c>
      <c r="D108" s="8"/>
      <c r="E108" s="80"/>
      <c r="F108" s="27"/>
      <c r="G108" s="27"/>
      <c r="H108" s="27"/>
      <c r="I108" s="27"/>
      <c r="J108" s="27"/>
      <c r="K108" s="27"/>
    </row>
    <row r="109" spans="1:11" ht="25.5" x14ac:dyDescent="0.25">
      <c r="A109" s="10">
        <v>5083</v>
      </c>
      <c r="B109" s="11">
        <v>743100</v>
      </c>
      <c r="C109" s="12" t="s">
        <v>104</v>
      </c>
      <c r="D109" s="12"/>
      <c r="E109" s="80"/>
      <c r="F109" s="27"/>
      <c r="G109" s="27"/>
      <c r="H109" s="27"/>
      <c r="I109" s="27"/>
      <c r="J109" s="27"/>
      <c r="K109" s="27"/>
    </row>
    <row r="110" spans="1:11" ht="25.5" x14ac:dyDescent="0.25">
      <c r="A110" s="10">
        <v>5084</v>
      </c>
      <c r="B110" s="11">
        <v>743200</v>
      </c>
      <c r="C110" s="12" t="s">
        <v>105</v>
      </c>
      <c r="D110" s="12"/>
      <c r="E110" s="80"/>
      <c r="F110" s="27"/>
      <c r="G110" s="27"/>
      <c r="H110" s="27"/>
      <c r="I110" s="27"/>
      <c r="J110" s="27"/>
      <c r="K110" s="27"/>
    </row>
    <row r="111" spans="1:11" x14ac:dyDescent="0.25">
      <c r="A111" s="10">
        <v>5085</v>
      </c>
      <c r="B111" s="11">
        <v>743300</v>
      </c>
      <c r="C111" s="12" t="s">
        <v>106</v>
      </c>
      <c r="D111" s="12"/>
      <c r="E111" s="80"/>
      <c r="F111" s="27"/>
      <c r="G111" s="27"/>
      <c r="H111" s="27"/>
      <c r="I111" s="27"/>
      <c r="J111" s="27"/>
      <c r="K111" s="27"/>
    </row>
    <row r="112" spans="1:11" x14ac:dyDescent="0.25">
      <c r="A112" s="10">
        <v>5086</v>
      </c>
      <c r="B112" s="11">
        <v>743400</v>
      </c>
      <c r="C112" s="12" t="s">
        <v>107</v>
      </c>
      <c r="D112" s="12"/>
      <c r="E112" s="80"/>
      <c r="F112" s="27"/>
      <c r="G112" s="27"/>
      <c r="H112" s="27"/>
      <c r="I112" s="27"/>
      <c r="J112" s="27"/>
      <c r="K112" s="27"/>
    </row>
    <row r="113" spans="1:11" x14ac:dyDescent="0.25">
      <c r="A113" s="10">
        <v>5087</v>
      </c>
      <c r="B113" s="11">
        <v>743500</v>
      </c>
      <c r="C113" s="12" t="s">
        <v>108</v>
      </c>
      <c r="D113" s="12"/>
      <c r="E113" s="80"/>
      <c r="F113" s="27"/>
      <c r="G113" s="27"/>
      <c r="H113" s="27"/>
      <c r="I113" s="27"/>
      <c r="J113" s="27"/>
      <c r="K113" s="27"/>
    </row>
    <row r="114" spans="1:11" ht="25.5" x14ac:dyDescent="0.25">
      <c r="A114" s="10">
        <v>5088</v>
      </c>
      <c r="B114" s="11">
        <v>743900</v>
      </c>
      <c r="C114" s="12" t="s">
        <v>109</v>
      </c>
      <c r="D114" s="12"/>
      <c r="E114" s="80"/>
      <c r="F114" s="27"/>
      <c r="G114" s="27"/>
      <c r="H114" s="27"/>
      <c r="I114" s="27"/>
      <c r="J114" s="27"/>
      <c r="K114" s="27"/>
    </row>
    <row r="115" spans="1:11" ht="25.5" x14ac:dyDescent="0.25">
      <c r="A115" s="9">
        <v>5089</v>
      </c>
      <c r="B115" s="7">
        <v>744000</v>
      </c>
      <c r="C115" s="8" t="s">
        <v>110</v>
      </c>
      <c r="D115" s="8"/>
      <c r="E115" s="80"/>
      <c r="F115" s="27"/>
      <c r="G115" s="27"/>
      <c r="H115" s="27"/>
      <c r="I115" s="27"/>
      <c r="J115" s="27"/>
      <c r="K115" s="27"/>
    </row>
    <row r="116" spans="1:11" ht="25.5" x14ac:dyDescent="0.25">
      <c r="A116" s="10">
        <v>5090</v>
      </c>
      <c r="B116" s="11">
        <v>744100</v>
      </c>
      <c r="C116" s="12" t="s">
        <v>111</v>
      </c>
      <c r="D116" s="12"/>
      <c r="E116" s="80"/>
      <c r="F116" s="27"/>
      <c r="G116" s="27"/>
      <c r="H116" s="27"/>
      <c r="I116" s="27"/>
      <c r="J116" s="27"/>
      <c r="K116" s="27"/>
    </row>
    <row r="117" spans="1:11" ht="25.5" x14ac:dyDescent="0.25">
      <c r="A117" s="10">
        <v>5091</v>
      </c>
      <c r="B117" s="11">
        <v>744200</v>
      </c>
      <c r="C117" s="12" t="s">
        <v>112</v>
      </c>
      <c r="D117" s="12"/>
      <c r="E117" s="80"/>
      <c r="F117" s="27"/>
      <c r="G117" s="27"/>
      <c r="H117" s="27"/>
      <c r="I117" s="27"/>
      <c r="J117" s="27"/>
      <c r="K117" s="27"/>
    </row>
    <row r="118" spans="1:11" ht="25.5" x14ac:dyDescent="0.25">
      <c r="A118" s="9">
        <v>5092</v>
      </c>
      <c r="B118" s="7">
        <v>745000</v>
      </c>
      <c r="C118" s="8" t="s">
        <v>113</v>
      </c>
      <c r="D118" s="8"/>
      <c r="E118" s="80"/>
      <c r="F118" s="27"/>
      <c r="G118" s="27"/>
      <c r="H118" s="27"/>
      <c r="I118" s="27"/>
      <c r="J118" s="27"/>
      <c r="K118" s="27"/>
    </row>
    <row r="119" spans="1:11" x14ac:dyDescent="0.25">
      <c r="A119" s="10">
        <v>5093</v>
      </c>
      <c r="B119" s="11">
        <v>745100</v>
      </c>
      <c r="C119" s="12" t="s">
        <v>114</v>
      </c>
      <c r="D119" s="12"/>
      <c r="E119" s="80"/>
      <c r="F119" s="27"/>
      <c r="G119" s="27"/>
      <c r="H119" s="27"/>
      <c r="I119" s="27"/>
      <c r="J119" s="27"/>
      <c r="K119" s="27"/>
    </row>
    <row r="120" spans="1:11" ht="25.5" x14ac:dyDescent="0.25">
      <c r="A120" s="9">
        <v>5094</v>
      </c>
      <c r="B120" s="7">
        <v>770000</v>
      </c>
      <c r="C120" s="8" t="s">
        <v>115</v>
      </c>
      <c r="D120" s="52">
        <f>D121</f>
        <v>200000</v>
      </c>
      <c r="E120" s="93">
        <f>E121</f>
        <v>100000</v>
      </c>
      <c r="F120" s="94"/>
      <c r="G120" s="94"/>
      <c r="H120" s="94"/>
      <c r="I120" s="95">
        <f>I121</f>
        <v>100000</v>
      </c>
      <c r="J120" s="90"/>
      <c r="K120" s="90"/>
    </row>
    <row r="121" spans="1:11" ht="25.5" x14ac:dyDescent="0.25">
      <c r="A121" s="9">
        <v>5095</v>
      </c>
      <c r="B121" s="7">
        <v>771000</v>
      </c>
      <c r="C121" s="8" t="s">
        <v>116</v>
      </c>
      <c r="D121" s="88">
        <v>200000</v>
      </c>
      <c r="E121" s="84">
        <f>I121</f>
        <v>100000</v>
      </c>
      <c r="F121" s="90"/>
      <c r="G121" s="90"/>
      <c r="H121" s="90"/>
      <c r="I121" s="88">
        <f>I122</f>
        <v>100000</v>
      </c>
      <c r="J121" s="90"/>
      <c r="K121" s="90"/>
    </row>
    <row r="122" spans="1:11" ht="25.5" x14ac:dyDescent="0.25">
      <c r="A122" s="10">
        <v>5096</v>
      </c>
      <c r="B122" s="11">
        <v>771100</v>
      </c>
      <c r="C122" s="12" t="s">
        <v>117</v>
      </c>
      <c r="D122" s="89">
        <v>200000</v>
      </c>
      <c r="E122" s="85">
        <f>F122+G122+H122+I122+J122+K122</f>
        <v>100000</v>
      </c>
      <c r="F122" s="91"/>
      <c r="G122" s="91"/>
      <c r="H122" s="91"/>
      <c r="I122" s="92">
        <v>100000</v>
      </c>
      <c r="J122" s="51"/>
      <c r="K122" s="51"/>
    </row>
    <row r="123" spans="1:11" ht="38.25" x14ac:dyDescent="0.25">
      <c r="A123" s="9">
        <v>5097</v>
      </c>
      <c r="B123" s="7">
        <v>772000</v>
      </c>
      <c r="C123" s="8" t="s">
        <v>118</v>
      </c>
      <c r="D123" s="8"/>
      <c r="E123" s="80"/>
      <c r="F123" s="27"/>
      <c r="G123" s="27"/>
      <c r="H123" s="27"/>
      <c r="I123" s="27"/>
      <c r="J123" s="27"/>
      <c r="K123" s="27"/>
    </row>
    <row r="124" spans="1:11" ht="25.5" x14ac:dyDescent="0.25">
      <c r="A124" s="10">
        <v>5098</v>
      </c>
      <c r="B124" s="11">
        <v>772100</v>
      </c>
      <c r="C124" s="12" t="s">
        <v>119</v>
      </c>
      <c r="D124" s="12"/>
      <c r="E124" s="80"/>
      <c r="F124" s="27"/>
      <c r="G124" s="27"/>
      <c r="H124" s="27"/>
      <c r="I124" s="27"/>
      <c r="J124" s="27"/>
      <c r="K124" s="27"/>
    </row>
    <row r="125" spans="1:11" ht="25.5" x14ac:dyDescent="0.25">
      <c r="A125" s="9">
        <v>5099</v>
      </c>
      <c r="B125" s="7">
        <v>780000</v>
      </c>
      <c r="C125" s="8" t="s">
        <v>120</v>
      </c>
      <c r="D125" s="33">
        <f>D126</f>
        <v>550111400</v>
      </c>
      <c r="E125" s="79">
        <f t="shared" ref="E125:K126" si="8">E126</f>
        <v>571745967</v>
      </c>
      <c r="F125" s="33">
        <f t="shared" si="8"/>
        <v>0</v>
      </c>
      <c r="G125" s="33">
        <f t="shared" si="8"/>
        <v>0</v>
      </c>
      <c r="H125" s="33">
        <f t="shared" si="8"/>
        <v>0</v>
      </c>
      <c r="I125" s="33">
        <f t="shared" si="8"/>
        <v>571745967</v>
      </c>
      <c r="J125" s="33">
        <f t="shared" si="8"/>
        <v>0</v>
      </c>
      <c r="K125" s="33">
        <f t="shared" si="8"/>
        <v>0</v>
      </c>
    </row>
    <row r="126" spans="1:11" ht="38.25" x14ac:dyDescent="0.25">
      <c r="A126" s="9">
        <v>5100</v>
      </c>
      <c r="B126" s="7">
        <v>781000</v>
      </c>
      <c r="C126" s="8" t="s">
        <v>121</v>
      </c>
      <c r="D126" s="37">
        <f t="shared" ref="D126:H126" si="9">D127</f>
        <v>550111400</v>
      </c>
      <c r="E126" s="86">
        <f t="shared" si="9"/>
        <v>571745967</v>
      </c>
      <c r="F126" s="37">
        <f t="shared" si="9"/>
        <v>0</v>
      </c>
      <c r="G126" s="37">
        <f t="shared" si="9"/>
        <v>0</v>
      </c>
      <c r="H126" s="37">
        <f t="shared" si="9"/>
        <v>0</v>
      </c>
      <c r="I126" s="37">
        <f>I127</f>
        <v>571745967</v>
      </c>
      <c r="J126" s="37">
        <f t="shared" si="8"/>
        <v>0</v>
      </c>
      <c r="K126" s="37">
        <f t="shared" si="8"/>
        <v>0</v>
      </c>
    </row>
    <row r="127" spans="1:11" ht="25.5" x14ac:dyDescent="0.25">
      <c r="A127" s="10">
        <v>5101</v>
      </c>
      <c r="B127" s="11">
        <v>781100</v>
      </c>
      <c r="C127" s="12" t="s">
        <v>122</v>
      </c>
      <c r="D127" s="43">
        <f>D128+D129+D130</f>
        <v>550111400</v>
      </c>
      <c r="E127" s="87">
        <f>F127+G127+H127+I127+J127+K127</f>
        <v>571745967</v>
      </c>
      <c r="F127" s="45"/>
      <c r="G127" s="45"/>
      <c r="H127" s="45"/>
      <c r="I127" s="102">
        <f>I128+I129+I130</f>
        <v>571745967</v>
      </c>
      <c r="J127" s="45"/>
      <c r="K127" s="45"/>
    </row>
    <row r="128" spans="1:11" ht="63.75" x14ac:dyDescent="0.25">
      <c r="A128" s="10"/>
      <c r="B128" s="46" t="s">
        <v>481</v>
      </c>
      <c r="C128" s="12" t="s">
        <v>477</v>
      </c>
      <c r="D128" s="43">
        <v>408611400</v>
      </c>
      <c r="E128" s="87">
        <f>I128</f>
        <v>435245967</v>
      </c>
      <c r="F128" s="45"/>
      <c r="G128" s="45"/>
      <c r="H128" s="45"/>
      <c r="I128" s="102">
        <v>435245967</v>
      </c>
      <c r="J128" s="45"/>
      <c r="K128" s="45"/>
    </row>
    <row r="129" spans="1:11" ht="25.5" x14ac:dyDescent="0.25">
      <c r="A129" s="10"/>
      <c r="B129" s="11" t="s">
        <v>480</v>
      </c>
      <c r="C129" s="12" t="s">
        <v>478</v>
      </c>
      <c r="D129" s="36">
        <v>130000000</v>
      </c>
      <c r="E129" s="96">
        <f>I129</f>
        <v>125000000</v>
      </c>
      <c r="F129" s="27"/>
      <c r="G129" s="27"/>
      <c r="H129" s="27"/>
      <c r="I129" s="36">
        <v>125000000</v>
      </c>
      <c r="J129" s="27"/>
      <c r="K129" s="27"/>
    </row>
    <row r="130" spans="1:11" ht="25.5" x14ac:dyDescent="0.25">
      <c r="A130" s="10"/>
      <c r="B130" s="11">
        <v>7811119</v>
      </c>
      <c r="C130" s="12" t="s">
        <v>479</v>
      </c>
      <c r="D130" s="36">
        <v>11500000</v>
      </c>
      <c r="E130" s="96">
        <f>I130</f>
        <v>11500000</v>
      </c>
      <c r="F130" s="27"/>
      <c r="G130" s="27"/>
      <c r="H130" s="27"/>
      <c r="I130" s="36">
        <v>11500000</v>
      </c>
      <c r="J130" s="27"/>
      <c r="K130" s="27"/>
    </row>
    <row r="131" spans="1:11" ht="25.5" x14ac:dyDescent="0.25">
      <c r="A131" s="10">
        <v>5102</v>
      </c>
      <c r="B131" s="11">
        <v>781300</v>
      </c>
      <c r="C131" s="12" t="s">
        <v>123</v>
      </c>
      <c r="D131" s="12"/>
      <c r="E131" s="80"/>
      <c r="F131" s="27"/>
      <c r="G131" s="27"/>
      <c r="H131" s="27"/>
      <c r="I131" s="27"/>
      <c r="J131" s="27"/>
      <c r="K131" s="27"/>
    </row>
    <row r="132" spans="1:11" x14ac:dyDescent="0.25">
      <c r="A132" s="9">
        <v>5103</v>
      </c>
      <c r="B132" s="7">
        <v>790000</v>
      </c>
      <c r="C132" s="8" t="s">
        <v>124</v>
      </c>
      <c r="D132" s="8"/>
      <c r="E132" s="80"/>
      <c r="F132" s="27"/>
      <c r="G132" s="27"/>
      <c r="H132" s="27"/>
      <c r="I132" s="27"/>
      <c r="J132" s="27"/>
      <c r="K132" s="27"/>
    </row>
    <row r="133" spans="1:11" x14ac:dyDescent="0.25">
      <c r="A133" s="9">
        <v>5104</v>
      </c>
      <c r="B133" s="7">
        <v>791000</v>
      </c>
      <c r="C133" s="8" t="s">
        <v>125</v>
      </c>
      <c r="D133" s="8"/>
      <c r="E133" s="80"/>
      <c r="F133" s="27"/>
      <c r="G133" s="27"/>
      <c r="H133" s="27"/>
      <c r="I133" s="27"/>
      <c r="J133" s="27"/>
      <c r="K133" s="27"/>
    </row>
    <row r="134" spans="1:11" x14ac:dyDescent="0.25">
      <c r="A134" s="10">
        <v>5105</v>
      </c>
      <c r="B134" s="11">
        <v>791100</v>
      </c>
      <c r="C134" s="12" t="s">
        <v>126</v>
      </c>
      <c r="D134" s="12"/>
      <c r="E134" s="80"/>
      <c r="F134" s="27"/>
      <c r="G134" s="27"/>
      <c r="H134" s="27"/>
      <c r="I134" s="27"/>
      <c r="J134" s="27"/>
      <c r="K134" s="27"/>
    </row>
    <row r="135" spans="1:11" ht="25.5" x14ac:dyDescent="0.25">
      <c r="A135" s="9">
        <v>5106</v>
      </c>
      <c r="B135" s="7">
        <v>800000</v>
      </c>
      <c r="C135" s="8" t="s">
        <v>127</v>
      </c>
      <c r="D135" s="33">
        <f>D136+D143+D150+D153</f>
        <v>77500000</v>
      </c>
      <c r="E135" s="79">
        <f t="shared" ref="E135:K135" si="10">E136+E143+E150+E153</f>
        <v>80000000</v>
      </c>
      <c r="F135" s="33">
        <f t="shared" si="10"/>
        <v>0</v>
      </c>
      <c r="G135" s="33">
        <f t="shared" si="10"/>
        <v>0</v>
      </c>
      <c r="H135" s="33">
        <f t="shared" si="10"/>
        <v>0</v>
      </c>
      <c r="I135" s="33">
        <f t="shared" si="10"/>
        <v>0</v>
      </c>
      <c r="J135" s="33">
        <f t="shared" si="10"/>
        <v>0</v>
      </c>
      <c r="K135" s="33">
        <f t="shared" si="10"/>
        <v>80000000</v>
      </c>
    </row>
    <row r="136" spans="1:11" ht="25.5" x14ac:dyDescent="0.25">
      <c r="A136" s="9">
        <v>5107</v>
      </c>
      <c r="B136" s="7">
        <v>810000</v>
      </c>
      <c r="C136" s="8" t="s">
        <v>128</v>
      </c>
      <c r="D136" s="33">
        <f>D137+D139+D141</f>
        <v>500000</v>
      </c>
      <c r="E136" s="79">
        <f t="shared" ref="E136:K136" si="11">E137+E139+E141</f>
        <v>0</v>
      </c>
      <c r="F136" s="33">
        <f t="shared" si="11"/>
        <v>0</v>
      </c>
      <c r="G136" s="33">
        <f t="shared" si="11"/>
        <v>0</v>
      </c>
      <c r="H136" s="33">
        <f t="shared" si="11"/>
        <v>0</v>
      </c>
      <c r="I136" s="33">
        <f t="shared" si="11"/>
        <v>0</v>
      </c>
      <c r="J136" s="33">
        <f t="shared" si="11"/>
        <v>0</v>
      </c>
      <c r="K136" s="33">
        <f t="shared" si="11"/>
        <v>0</v>
      </c>
    </row>
    <row r="137" spans="1:11" ht="25.5" x14ac:dyDescent="0.25">
      <c r="A137" s="9">
        <v>5108</v>
      </c>
      <c r="B137" s="7">
        <v>811000</v>
      </c>
      <c r="C137" s="8" t="s">
        <v>129</v>
      </c>
      <c r="D137" s="8"/>
      <c r="E137" s="80"/>
      <c r="F137" s="27"/>
      <c r="G137" s="27"/>
      <c r="H137" s="27"/>
      <c r="I137" s="27"/>
      <c r="J137" s="27"/>
      <c r="K137" s="27"/>
    </row>
    <row r="138" spans="1:11" x14ac:dyDescent="0.25">
      <c r="A138" s="10">
        <v>5109</v>
      </c>
      <c r="B138" s="11">
        <v>811100</v>
      </c>
      <c r="C138" s="12" t="s">
        <v>130</v>
      </c>
      <c r="D138" s="12"/>
      <c r="E138" s="80"/>
      <c r="F138" s="27"/>
      <c r="G138" s="27"/>
      <c r="H138" s="27"/>
      <c r="I138" s="27"/>
      <c r="J138" s="27"/>
      <c r="K138" s="27"/>
    </row>
    <row r="139" spans="1:11" ht="25.5" x14ac:dyDescent="0.25">
      <c r="A139" s="9">
        <v>5110</v>
      </c>
      <c r="B139" s="7">
        <v>812000</v>
      </c>
      <c r="C139" s="8" t="s">
        <v>131</v>
      </c>
      <c r="D139" s="8"/>
      <c r="E139" s="80"/>
      <c r="F139" s="27"/>
      <c r="G139" s="27"/>
      <c r="H139" s="27"/>
      <c r="I139" s="27"/>
      <c r="J139" s="27"/>
      <c r="K139" s="27"/>
    </row>
    <row r="140" spans="1:11" x14ac:dyDescent="0.25">
      <c r="A140" s="10">
        <v>5111</v>
      </c>
      <c r="B140" s="11">
        <v>812100</v>
      </c>
      <c r="C140" s="12" t="s">
        <v>132</v>
      </c>
      <c r="D140" s="12"/>
      <c r="E140" s="80"/>
      <c r="F140" s="27"/>
      <c r="G140" s="27"/>
      <c r="H140" s="27"/>
      <c r="I140" s="27"/>
      <c r="J140" s="27"/>
      <c r="K140" s="27"/>
    </row>
    <row r="141" spans="1:11" ht="25.5" x14ac:dyDescent="0.25">
      <c r="A141" s="9">
        <v>5112</v>
      </c>
      <c r="B141" s="7">
        <v>813000</v>
      </c>
      <c r="C141" s="8" t="s">
        <v>133</v>
      </c>
      <c r="D141" s="38">
        <f t="shared" ref="D141:J141" si="12">D142</f>
        <v>500000</v>
      </c>
      <c r="E141" s="84">
        <f t="shared" si="12"/>
        <v>0</v>
      </c>
      <c r="F141" s="38">
        <f t="shared" si="12"/>
        <v>0</v>
      </c>
      <c r="G141" s="38">
        <f t="shared" si="12"/>
        <v>0</v>
      </c>
      <c r="H141" s="38">
        <f t="shared" si="12"/>
        <v>0</v>
      </c>
      <c r="I141" s="38">
        <f t="shared" si="12"/>
        <v>0</v>
      </c>
      <c r="J141" s="38">
        <f t="shared" si="12"/>
        <v>0</v>
      </c>
      <c r="K141" s="38">
        <f>K142</f>
        <v>0</v>
      </c>
    </row>
    <row r="142" spans="1:11" ht="25.5" x14ac:dyDescent="0.25">
      <c r="A142" s="10">
        <v>5113</v>
      </c>
      <c r="B142" s="11">
        <v>813100</v>
      </c>
      <c r="C142" s="12" t="s">
        <v>134</v>
      </c>
      <c r="D142" s="32">
        <v>500000</v>
      </c>
      <c r="E142" s="83">
        <f>F142+G142+H142+I142+J142+K142</f>
        <v>0</v>
      </c>
      <c r="F142" s="27"/>
      <c r="G142" s="27"/>
      <c r="H142" s="27"/>
      <c r="I142" s="27"/>
      <c r="J142" s="27"/>
      <c r="K142" s="32"/>
    </row>
    <row r="143" spans="1:11" ht="25.5" x14ac:dyDescent="0.25">
      <c r="A143" s="9">
        <v>5114</v>
      </c>
      <c r="B143" s="7">
        <v>820000</v>
      </c>
      <c r="C143" s="8" t="s">
        <v>135</v>
      </c>
      <c r="D143" s="33">
        <f>D144+D146+D148</f>
        <v>77000000</v>
      </c>
      <c r="E143" s="79">
        <f t="shared" ref="E143:K143" si="13">E144+E146+E148</f>
        <v>80000000</v>
      </c>
      <c r="F143" s="33">
        <f t="shared" si="13"/>
        <v>0</v>
      </c>
      <c r="G143" s="33">
        <f t="shared" si="13"/>
        <v>0</v>
      </c>
      <c r="H143" s="33">
        <f t="shared" si="13"/>
        <v>0</v>
      </c>
      <c r="I143" s="33">
        <f t="shared" si="13"/>
        <v>0</v>
      </c>
      <c r="J143" s="33">
        <f t="shared" si="13"/>
        <v>0</v>
      </c>
      <c r="K143" s="33">
        <f t="shared" si="13"/>
        <v>80000000</v>
      </c>
    </row>
    <row r="144" spans="1:11" ht="25.5" x14ac:dyDescent="0.25">
      <c r="A144" s="9">
        <v>5115</v>
      </c>
      <c r="B144" s="7">
        <v>821000</v>
      </c>
      <c r="C144" s="8" t="s">
        <v>136</v>
      </c>
      <c r="D144" s="8"/>
      <c r="E144" s="80"/>
      <c r="F144" s="27"/>
      <c r="G144" s="27"/>
      <c r="H144" s="27"/>
      <c r="I144" s="27"/>
      <c r="J144" s="27"/>
      <c r="K144" s="27"/>
    </row>
    <row r="145" spans="1:11" x14ac:dyDescent="0.25">
      <c r="A145" s="10">
        <v>5116</v>
      </c>
      <c r="B145" s="11">
        <v>821100</v>
      </c>
      <c r="C145" s="12" t="s">
        <v>137</v>
      </c>
      <c r="D145" s="12"/>
      <c r="E145" s="80"/>
      <c r="F145" s="27"/>
      <c r="G145" s="27"/>
      <c r="H145" s="27"/>
      <c r="I145" s="27"/>
      <c r="J145" s="27"/>
      <c r="K145" s="27"/>
    </row>
    <row r="146" spans="1:11" ht="25.5" x14ac:dyDescent="0.25">
      <c r="A146" s="9">
        <v>5117</v>
      </c>
      <c r="B146" s="7">
        <v>822000</v>
      </c>
      <c r="C146" s="8" t="s">
        <v>138</v>
      </c>
      <c r="D146" s="8"/>
      <c r="E146" s="80"/>
      <c r="F146" s="27"/>
      <c r="G146" s="27"/>
      <c r="H146" s="27"/>
      <c r="I146" s="27"/>
      <c r="J146" s="27"/>
      <c r="K146" s="27"/>
    </row>
    <row r="147" spans="1:11" x14ac:dyDescent="0.25">
      <c r="A147" s="10">
        <v>5118</v>
      </c>
      <c r="B147" s="11">
        <v>822100</v>
      </c>
      <c r="C147" s="12" t="s">
        <v>139</v>
      </c>
      <c r="D147" s="12"/>
      <c r="E147" s="80"/>
      <c r="F147" s="27"/>
      <c r="G147" s="27"/>
      <c r="H147" s="27"/>
      <c r="I147" s="27"/>
      <c r="J147" s="27"/>
      <c r="K147" s="27"/>
    </row>
    <row r="148" spans="1:11" ht="25.5" x14ac:dyDescent="0.25">
      <c r="A148" s="9">
        <v>5119</v>
      </c>
      <c r="B148" s="7">
        <v>823000</v>
      </c>
      <c r="C148" s="8" t="s">
        <v>140</v>
      </c>
      <c r="D148" s="33">
        <f>D149</f>
        <v>77000000</v>
      </c>
      <c r="E148" s="79">
        <f t="shared" ref="E148:K148" si="14">E149</f>
        <v>80000000</v>
      </c>
      <c r="F148" s="33">
        <f t="shared" si="14"/>
        <v>0</v>
      </c>
      <c r="G148" s="33">
        <f t="shared" si="14"/>
        <v>0</v>
      </c>
      <c r="H148" s="33">
        <f t="shared" si="14"/>
        <v>0</v>
      </c>
      <c r="I148" s="33">
        <f t="shared" si="14"/>
        <v>0</v>
      </c>
      <c r="J148" s="33">
        <f t="shared" si="14"/>
        <v>0</v>
      </c>
      <c r="K148" s="33">
        <f t="shared" si="14"/>
        <v>80000000</v>
      </c>
    </row>
    <row r="149" spans="1:11" ht="25.5" x14ac:dyDescent="0.25">
      <c r="A149" s="10">
        <v>5120</v>
      </c>
      <c r="B149" s="11">
        <v>823100</v>
      </c>
      <c r="C149" s="12" t="s">
        <v>141</v>
      </c>
      <c r="D149" s="32">
        <v>77000000</v>
      </c>
      <c r="E149" s="83">
        <f>F149+G149+H149+I149+J149+K149</f>
        <v>80000000</v>
      </c>
      <c r="F149" s="32"/>
      <c r="G149" s="32"/>
      <c r="H149" s="32"/>
      <c r="I149" s="32"/>
      <c r="J149" s="32"/>
      <c r="K149" s="54">
        <v>80000000</v>
      </c>
    </row>
    <row r="150" spans="1:11" ht="25.5" x14ac:dyDescent="0.25">
      <c r="A150" s="9">
        <v>5121</v>
      </c>
      <c r="B150" s="7">
        <v>830000</v>
      </c>
      <c r="C150" s="8" t="s">
        <v>142</v>
      </c>
      <c r="D150" s="8"/>
      <c r="E150" s="80"/>
      <c r="F150" s="27"/>
      <c r="G150" s="27"/>
      <c r="H150" s="27"/>
      <c r="I150" s="27"/>
      <c r="J150" s="27"/>
      <c r="K150" s="27"/>
    </row>
    <row r="151" spans="1:11" ht="25.5" x14ac:dyDescent="0.25">
      <c r="A151" s="9">
        <v>5122</v>
      </c>
      <c r="B151" s="7">
        <v>831000</v>
      </c>
      <c r="C151" s="8" t="s">
        <v>143</v>
      </c>
      <c r="D151" s="8"/>
      <c r="E151" s="80"/>
      <c r="F151" s="27"/>
      <c r="G151" s="27"/>
      <c r="H151" s="27"/>
      <c r="I151" s="27"/>
      <c r="J151" s="27"/>
      <c r="K151" s="27"/>
    </row>
    <row r="152" spans="1:11" x14ac:dyDescent="0.25">
      <c r="A152" s="10">
        <v>5123</v>
      </c>
      <c r="B152" s="11">
        <v>831100</v>
      </c>
      <c r="C152" s="12" t="s">
        <v>144</v>
      </c>
      <c r="D152" s="12"/>
      <c r="E152" s="80"/>
      <c r="F152" s="27"/>
      <c r="G152" s="27"/>
      <c r="H152" s="27"/>
      <c r="I152" s="27"/>
      <c r="J152" s="27"/>
      <c r="K152" s="27"/>
    </row>
    <row r="153" spans="1:11" ht="25.5" x14ac:dyDescent="0.25">
      <c r="A153" s="9">
        <v>5124</v>
      </c>
      <c r="B153" s="7">
        <v>840000</v>
      </c>
      <c r="C153" s="8" t="s">
        <v>145</v>
      </c>
      <c r="D153" s="8"/>
      <c r="E153" s="80"/>
      <c r="F153" s="27"/>
      <c r="G153" s="27"/>
      <c r="H153" s="27"/>
      <c r="I153" s="27"/>
      <c r="J153" s="27"/>
      <c r="K153" s="27"/>
    </row>
    <row r="154" spans="1:11" ht="25.5" x14ac:dyDescent="0.25">
      <c r="A154" s="9">
        <v>5125</v>
      </c>
      <c r="B154" s="7">
        <v>841000</v>
      </c>
      <c r="C154" s="8" t="s">
        <v>146</v>
      </c>
      <c r="D154" s="8"/>
      <c r="E154" s="80"/>
      <c r="F154" s="27"/>
      <c r="G154" s="27"/>
      <c r="H154" s="27"/>
      <c r="I154" s="27"/>
      <c r="J154" s="27"/>
      <c r="K154" s="27"/>
    </row>
    <row r="155" spans="1:11" x14ac:dyDescent="0.25">
      <c r="A155" s="10">
        <v>5126</v>
      </c>
      <c r="B155" s="11">
        <v>841100</v>
      </c>
      <c r="C155" s="12" t="s">
        <v>147</v>
      </c>
      <c r="D155" s="12"/>
      <c r="E155" s="80"/>
      <c r="F155" s="27"/>
      <c r="G155" s="27"/>
      <c r="H155" s="27"/>
      <c r="I155" s="27"/>
      <c r="J155" s="27"/>
      <c r="K155" s="27"/>
    </row>
    <row r="156" spans="1:11" ht="25.5" x14ac:dyDescent="0.25">
      <c r="A156" s="9">
        <v>5127</v>
      </c>
      <c r="B156" s="7">
        <v>842000</v>
      </c>
      <c r="C156" s="8" t="s">
        <v>148</v>
      </c>
      <c r="D156" s="8"/>
      <c r="E156" s="80"/>
      <c r="F156" s="27"/>
      <c r="G156" s="27"/>
      <c r="H156" s="27"/>
      <c r="I156" s="27"/>
      <c r="J156" s="27"/>
      <c r="K156" s="27"/>
    </row>
    <row r="157" spans="1:11" hidden="1" x14ac:dyDescent="0.25">
      <c r="A157" s="119" t="s">
        <v>3</v>
      </c>
      <c r="B157" s="120" t="s">
        <v>4</v>
      </c>
      <c r="C157" s="121" t="s">
        <v>5</v>
      </c>
      <c r="D157" s="130" t="s">
        <v>459</v>
      </c>
      <c r="E157" s="115" t="s">
        <v>6</v>
      </c>
      <c r="F157" s="116"/>
      <c r="G157" s="116"/>
      <c r="H157" s="116"/>
      <c r="I157" s="116"/>
      <c r="J157" s="116"/>
      <c r="K157" s="125"/>
    </row>
    <row r="158" spans="1:11" hidden="1" x14ac:dyDescent="0.25">
      <c r="A158" s="119"/>
      <c r="B158" s="120"/>
      <c r="C158" s="121"/>
      <c r="D158" s="131"/>
      <c r="E158" s="118" t="s">
        <v>7</v>
      </c>
      <c r="F158" s="115" t="s">
        <v>8</v>
      </c>
      <c r="G158" s="116"/>
      <c r="H158" s="116"/>
      <c r="I158" s="117"/>
      <c r="J158" s="111" t="s">
        <v>9</v>
      </c>
      <c r="K158" s="126" t="s">
        <v>10</v>
      </c>
    </row>
    <row r="159" spans="1:11" ht="30" hidden="1" x14ac:dyDescent="0.25">
      <c r="A159" s="119"/>
      <c r="B159" s="120"/>
      <c r="C159" s="121"/>
      <c r="D159" s="132"/>
      <c r="E159" s="118"/>
      <c r="F159" s="72" t="s">
        <v>11</v>
      </c>
      <c r="G159" s="76" t="s">
        <v>12</v>
      </c>
      <c r="H159" s="72" t="s">
        <v>13</v>
      </c>
      <c r="I159" s="72" t="s">
        <v>14</v>
      </c>
      <c r="J159" s="111"/>
      <c r="K159" s="126"/>
    </row>
    <row r="160" spans="1:11" hidden="1" x14ac:dyDescent="0.25">
      <c r="A160" s="13" t="s">
        <v>24</v>
      </c>
      <c r="B160" s="73" t="s">
        <v>25</v>
      </c>
      <c r="C160" s="73" t="s">
        <v>26</v>
      </c>
      <c r="D160" s="73">
        <v>4</v>
      </c>
      <c r="E160" s="73">
        <v>5</v>
      </c>
      <c r="F160" s="73">
        <v>6</v>
      </c>
      <c r="G160" s="73">
        <v>7</v>
      </c>
      <c r="H160" s="73">
        <v>8</v>
      </c>
      <c r="I160" s="73">
        <v>9</v>
      </c>
      <c r="J160" s="73">
        <v>10</v>
      </c>
      <c r="K160" s="73" t="s">
        <v>460</v>
      </c>
    </row>
    <row r="161" spans="1:11" hidden="1" x14ac:dyDescent="0.25">
      <c r="A161" s="10">
        <v>5128</v>
      </c>
      <c r="B161" s="11">
        <v>842100</v>
      </c>
      <c r="C161" s="12" t="s">
        <v>149</v>
      </c>
      <c r="D161" s="12"/>
      <c r="E161" s="27"/>
      <c r="F161" s="27"/>
      <c r="G161" s="27"/>
      <c r="H161" s="27"/>
      <c r="I161" s="27"/>
      <c r="J161" s="27"/>
      <c r="K161" s="27"/>
    </row>
    <row r="162" spans="1:11" ht="25.5" hidden="1" x14ac:dyDescent="0.25">
      <c r="A162" s="9">
        <v>5129</v>
      </c>
      <c r="B162" s="7">
        <v>843000</v>
      </c>
      <c r="C162" s="8" t="s">
        <v>150</v>
      </c>
      <c r="D162" s="8"/>
      <c r="E162" s="27"/>
      <c r="F162" s="27"/>
      <c r="G162" s="27"/>
      <c r="H162" s="27"/>
      <c r="I162" s="27"/>
      <c r="J162" s="27"/>
      <c r="K162" s="27"/>
    </row>
    <row r="163" spans="1:11" hidden="1" x14ac:dyDescent="0.25">
      <c r="A163" s="10">
        <v>5130</v>
      </c>
      <c r="B163" s="11">
        <v>843100</v>
      </c>
      <c r="C163" s="12" t="s">
        <v>151</v>
      </c>
      <c r="D163" s="12"/>
      <c r="E163" s="27"/>
      <c r="F163" s="27"/>
      <c r="G163" s="27"/>
      <c r="H163" s="27"/>
      <c r="I163" s="27"/>
      <c r="J163" s="27"/>
      <c r="K163" s="27"/>
    </row>
    <row r="164" spans="1:11" ht="25.5" hidden="1" x14ac:dyDescent="0.25">
      <c r="A164" s="9">
        <v>5131</v>
      </c>
      <c r="B164" s="7">
        <v>900000</v>
      </c>
      <c r="C164" s="8" t="s">
        <v>152</v>
      </c>
      <c r="D164" s="8">
        <f>D165+D176</f>
        <v>0</v>
      </c>
      <c r="E164" s="8">
        <f t="shared" ref="E164:K164" si="15">E165+E176</f>
        <v>0</v>
      </c>
      <c r="F164" s="8">
        <f t="shared" si="15"/>
        <v>0</v>
      </c>
      <c r="G164" s="8">
        <f t="shared" si="15"/>
        <v>0</v>
      </c>
      <c r="H164" s="8">
        <f t="shared" si="15"/>
        <v>0</v>
      </c>
      <c r="I164" s="8">
        <f t="shared" si="15"/>
        <v>0</v>
      </c>
      <c r="J164" s="8">
        <f t="shared" si="15"/>
        <v>0</v>
      </c>
      <c r="K164" s="8">
        <f t="shared" si="15"/>
        <v>0</v>
      </c>
    </row>
    <row r="165" spans="1:11" ht="25.5" hidden="1" x14ac:dyDescent="0.25">
      <c r="A165" s="9">
        <v>5132</v>
      </c>
      <c r="B165" s="7">
        <v>910000</v>
      </c>
      <c r="C165" s="8" t="s">
        <v>153</v>
      </c>
      <c r="D165" s="8">
        <f>D166+D176</f>
        <v>0</v>
      </c>
      <c r="E165" s="8">
        <f t="shared" ref="E165:K165" si="16">E166+E176</f>
        <v>0</v>
      </c>
      <c r="F165" s="8">
        <f t="shared" si="16"/>
        <v>0</v>
      </c>
      <c r="G165" s="8">
        <f t="shared" si="16"/>
        <v>0</v>
      </c>
      <c r="H165" s="8">
        <f t="shared" si="16"/>
        <v>0</v>
      </c>
      <c r="I165" s="8">
        <f t="shared" si="16"/>
        <v>0</v>
      </c>
      <c r="J165" s="8">
        <f t="shared" si="16"/>
        <v>0</v>
      </c>
      <c r="K165" s="8">
        <f t="shared" si="16"/>
        <v>0</v>
      </c>
    </row>
    <row r="166" spans="1:11" ht="25.5" hidden="1" x14ac:dyDescent="0.25">
      <c r="A166" s="9">
        <v>5133</v>
      </c>
      <c r="B166" s="7">
        <v>911000</v>
      </c>
      <c r="C166" s="8" t="s">
        <v>154</v>
      </c>
      <c r="D166" s="8"/>
      <c r="E166" s="27"/>
      <c r="F166" s="27"/>
      <c r="G166" s="27"/>
      <c r="H166" s="27"/>
      <c r="I166" s="27"/>
      <c r="J166" s="27"/>
      <c r="K166" s="27"/>
    </row>
    <row r="167" spans="1:11" ht="25.5" hidden="1" x14ac:dyDescent="0.25">
      <c r="A167" s="10">
        <v>5134</v>
      </c>
      <c r="B167" s="11">
        <v>911100</v>
      </c>
      <c r="C167" s="12" t="s">
        <v>155</v>
      </c>
      <c r="D167" s="12"/>
      <c r="E167" s="27"/>
      <c r="F167" s="27"/>
      <c r="G167" s="27"/>
      <c r="H167" s="27"/>
      <c r="I167" s="27"/>
      <c r="J167" s="27"/>
      <c r="K167" s="27"/>
    </row>
    <row r="168" spans="1:11" ht="25.5" hidden="1" x14ac:dyDescent="0.25">
      <c r="A168" s="10">
        <v>5135</v>
      </c>
      <c r="B168" s="11">
        <v>911200</v>
      </c>
      <c r="C168" s="12" t="s">
        <v>156</v>
      </c>
      <c r="D168" s="12"/>
      <c r="E168" s="27"/>
      <c r="F168" s="27"/>
      <c r="G168" s="27"/>
      <c r="H168" s="27"/>
      <c r="I168" s="27"/>
      <c r="J168" s="27"/>
      <c r="K168" s="27"/>
    </row>
    <row r="169" spans="1:11" ht="25.5" hidden="1" x14ac:dyDescent="0.25">
      <c r="A169" s="10">
        <v>5136</v>
      </c>
      <c r="B169" s="11">
        <v>911300</v>
      </c>
      <c r="C169" s="12" t="s">
        <v>157</v>
      </c>
      <c r="D169" s="12"/>
      <c r="E169" s="27"/>
      <c r="F169" s="27"/>
      <c r="G169" s="27"/>
      <c r="H169" s="27"/>
      <c r="I169" s="27"/>
      <c r="J169" s="27"/>
      <c r="K169" s="27"/>
    </row>
    <row r="170" spans="1:11" ht="25.5" hidden="1" x14ac:dyDescent="0.25">
      <c r="A170" s="10">
        <v>5137</v>
      </c>
      <c r="B170" s="11">
        <v>911400</v>
      </c>
      <c r="C170" s="12" t="s">
        <v>158</v>
      </c>
      <c r="D170" s="12"/>
      <c r="E170" s="27"/>
      <c r="F170" s="27"/>
      <c r="G170" s="27"/>
      <c r="H170" s="27"/>
      <c r="I170" s="27"/>
      <c r="J170" s="27"/>
      <c r="K170" s="27"/>
    </row>
    <row r="171" spans="1:11" ht="25.5" hidden="1" x14ac:dyDescent="0.25">
      <c r="A171" s="10">
        <v>5138</v>
      </c>
      <c r="B171" s="11">
        <v>911500</v>
      </c>
      <c r="C171" s="12" t="s">
        <v>159</v>
      </c>
      <c r="D171" s="12"/>
      <c r="E171" s="27"/>
      <c r="F171" s="27"/>
      <c r="G171" s="27"/>
      <c r="H171" s="27"/>
      <c r="I171" s="27"/>
      <c r="J171" s="27"/>
      <c r="K171" s="27"/>
    </row>
    <row r="172" spans="1:11" ht="25.5" hidden="1" x14ac:dyDescent="0.25">
      <c r="A172" s="10">
        <v>5139</v>
      </c>
      <c r="B172" s="11">
        <v>911600</v>
      </c>
      <c r="C172" s="12" t="s">
        <v>160</v>
      </c>
      <c r="D172" s="12"/>
      <c r="E172" s="27"/>
      <c r="F172" s="27"/>
      <c r="G172" s="27"/>
      <c r="H172" s="27"/>
      <c r="I172" s="27"/>
      <c r="J172" s="27"/>
      <c r="K172" s="27"/>
    </row>
    <row r="173" spans="1:11" ht="25.5" hidden="1" x14ac:dyDescent="0.25">
      <c r="A173" s="10">
        <v>5140</v>
      </c>
      <c r="B173" s="11">
        <v>911700</v>
      </c>
      <c r="C173" s="12" t="s">
        <v>161</v>
      </c>
      <c r="D173" s="12"/>
      <c r="E173" s="27"/>
      <c r="F173" s="27"/>
      <c r="G173" s="27"/>
      <c r="H173" s="27"/>
      <c r="I173" s="27"/>
      <c r="J173" s="27"/>
      <c r="K173" s="27"/>
    </row>
    <row r="174" spans="1:11" hidden="1" x14ac:dyDescent="0.25">
      <c r="A174" s="10">
        <v>5141</v>
      </c>
      <c r="B174" s="11">
        <v>911800</v>
      </c>
      <c r="C174" s="12" t="s">
        <v>162</v>
      </c>
      <c r="D174" s="12"/>
      <c r="E174" s="27"/>
      <c r="F174" s="27"/>
      <c r="G174" s="27"/>
      <c r="H174" s="27"/>
      <c r="I174" s="27"/>
      <c r="J174" s="27"/>
      <c r="K174" s="27"/>
    </row>
    <row r="175" spans="1:11" hidden="1" x14ac:dyDescent="0.25">
      <c r="A175" s="10">
        <v>5142</v>
      </c>
      <c r="B175" s="11">
        <v>911900</v>
      </c>
      <c r="C175" s="12" t="s">
        <v>163</v>
      </c>
      <c r="D175" s="12"/>
      <c r="E175" s="27"/>
      <c r="F175" s="27"/>
      <c r="G175" s="27"/>
      <c r="H175" s="27"/>
      <c r="I175" s="27"/>
      <c r="J175" s="27"/>
      <c r="K175" s="27"/>
    </row>
    <row r="176" spans="1:11" ht="25.5" hidden="1" x14ac:dyDescent="0.25">
      <c r="A176" s="9">
        <v>5143</v>
      </c>
      <c r="B176" s="7">
        <v>912000</v>
      </c>
      <c r="C176" s="8" t="s">
        <v>164</v>
      </c>
      <c r="D176" s="8"/>
      <c r="E176" s="27"/>
      <c r="F176" s="27"/>
      <c r="G176" s="27"/>
      <c r="H176" s="27"/>
      <c r="I176" s="27"/>
      <c r="J176" s="27"/>
      <c r="K176" s="27"/>
    </row>
    <row r="177" spans="1:11" ht="38.25" hidden="1" x14ac:dyDescent="0.25">
      <c r="A177" s="10">
        <v>5144</v>
      </c>
      <c r="B177" s="11">
        <v>912100</v>
      </c>
      <c r="C177" s="12" t="s">
        <v>165</v>
      </c>
      <c r="D177" s="12"/>
      <c r="E177" s="27"/>
      <c r="F177" s="27"/>
      <c r="G177" s="27"/>
      <c r="H177" s="27"/>
      <c r="I177" s="27"/>
      <c r="J177" s="27"/>
      <c r="K177" s="27"/>
    </row>
    <row r="178" spans="1:11" ht="25.5" hidden="1" x14ac:dyDescent="0.25">
      <c r="A178" s="10">
        <v>5145</v>
      </c>
      <c r="B178" s="11">
        <v>912200</v>
      </c>
      <c r="C178" s="12" t="s">
        <v>166</v>
      </c>
      <c r="D178" s="12"/>
      <c r="E178" s="27"/>
      <c r="F178" s="27"/>
      <c r="G178" s="27"/>
      <c r="H178" s="27"/>
      <c r="I178" s="27"/>
      <c r="J178" s="27"/>
      <c r="K178" s="27"/>
    </row>
    <row r="179" spans="1:11" ht="25.5" hidden="1" x14ac:dyDescent="0.25">
      <c r="A179" s="10">
        <v>5146</v>
      </c>
      <c r="B179" s="11">
        <v>912300</v>
      </c>
      <c r="C179" s="12" t="s">
        <v>167</v>
      </c>
      <c r="D179" s="12"/>
      <c r="E179" s="27"/>
      <c r="F179" s="27"/>
      <c r="G179" s="27"/>
      <c r="H179" s="27"/>
      <c r="I179" s="27"/>
      <c r="J179" s="27"/>
      <c r="K179" s="27"/>
    </row>
    <row r="180" spans="1:11" ht="25.5" hidden="1" x14ac:dyDescent="0.25">
      <c r="A180" s="10">
        <v>5147</v>
      </c>
      <c r="B180" s="11">
        <v>912400</v>
      </c>
      <c r="C180" s="12" t="s">
        <v>168</v>
      </c>
      <c r="D180" s="12"/>
      <c r="E180" s="27"/>
      <c r="F180" s="27"/>
      <c r="G180" s="27"/>
      <c r="H180" s="27"/>
      <c r="I180" s="27"/>
      <c r="J180" s="27"/>
      <c r="K180" s="27"/>
    </row>
    <row r="181" spans="1:11" ht="25.5" hidden="1" x14ac:dyDescent="0.25">
      <c r="A181" s="10">
        <v>5148</v>
      </c>
      <c r="B181" s="11">
        <v>912500</v>
      </c>
      <c r="C181" s="12" t="s">
        <v>169</v>
      </c>
      <c r="D181" s="12"/>
      <c r="E181" s="27"/>
      <c r="F181" s="27"/>
      <c r="G181" s="27"/>
      <c r="H181" s="27"/>
      <c r="I181" s="27"/>
      <c r="J181" s="27"/>
      <c r="K181" s="27"/>
    </row>
    <row r="182" spans="1:11" ht="25.5" hidden="1" x14ac:dyDescent="0.25">
      <c r="A182" s="10">
        <v>5149</v>
      </c>
      <c r="B182" s="11">
        <v>912600</v>
      </c>
      <c r="C182" s="12" t="s">
        <v>170</v>
      </c>
      <c r="D182" s="12"/>
      <c r="E182" s="27"/>
      <c r="F182" s="27"/>
      <c r="G182" s="27"/>
      <c r="H182" s="27"/>
      <c r="I182" s="27"/>
      <c r="J182" s="27"/>
      <c r="K182" s="27"/>
    </row>
    <row r="183" spans="1:11" hidden="1" x14ac:dyDescent="0.25">
      <c r="A183" s="119" t="s">
        <v>3</v>
      </c>
      <c r="B183" s="120" t="s">
        <v>4</v>
      </c>
      <c r="C183" s="121" t="s">
        <v>5</v>
      </c>
      <c r="D183" s="130" t="s">
        <v>459</v>
      </c>
      <c r="E183" s="115" t="s">
        <v>6</v>
      </c>
      <c r="F183" s="116"/>
      <c r="G183" s="116"/>
      <c r="H183" s="116"/>
      <c r="I183" s="116"/>
      <c r="J183" s="116"/>
      <c r="K183" s="125"/>
    </row>
    <row r="184" spans="1:11" hidden="1" x14ac:dyDescent="0.25">
      <c r="A184" s="119"/>
      <c r="B184" s="120"/>
      <c r="C184" s="121"/>
      <c r="D184" s="131"/>
      <c r="E184" s="118" t="s">
        <v>7</v>
      </c>
      <c r="F184" s="115" t="s">
        <v>8</v>
      </c>
      <c r="G184" s="116"/>
      <c r="H184" s="116"/>
      <c r="I184" s="117"/>
      <c r="J184" s="111" t="s">
        <v>9</v>
      </c>
      <c r="K184" s="126" t="s">
        <v>10</v>
      </c>
    </row>
    <row r="185" spans="1:11" ht="30" hidden="1" x14ac:dyDescent="0.25">
      <c r="A185" s="119"/>
      <c r="B185" s="120"/>
      <c r="C185" s="121"/>
      <c r="D185" s="132"/>
      <c r="E185" s="118"/>
      <c r="F185" s="72" t="s">
        <v>11</v>
      </c>
      <c r="G185" s="76" t="s">
        <v>12</v>
      </c>
      <c r="H185" s="72" t="s">
        <v>13</v>
      </c>
      <c r="I185" s="72" t="s">
        <v>14</v>
      </c>
      <c r="J185" s="111"/>
      <c r="K185" s="126"/>
    </row>
    <row r="186" spans="1:11" hidden="1" x14ac:dyDescent="0.25">
      <c r="A186" s="13" t="s">
        <v>24</v>
      </c>
      <c r="B186" s="73" t="s">
        <v>25</v>
      </c>
      <c r="C186" s="73" t="s">
        <v>26</v>
      </c>
      <c r="D186" s="73">
        <v>4</v>
      </c>
      <c r="E186" s="73">
        <v>5</v>
      </c>
      <c r="F186" s="73">
        <v>6</v>
      </c>
      <c r="G186" s="73">
        <v>7</v>
      </c>
      <c r="H186" s="73">
        <v>8</v>
      </c>
      <c r="I186" s="73">
        <v>9</v>
      </c>
      <c r="J186" s="73">
        <v>10</v>
      </c>
      <c r="K186" s="73" t="s">
        <v>460</v>
      </c>
    </row>
    <row r="187" spans="1:11" hidden="1" x14ac:dyDescent="0.25">
      <c r="A187" s="10">
        <v>5150</v>
      </c>
      <c r="B187" s="11">
        <v>912900</v>
      </c>
      <c r="C187" s="12" t="s">
        <v>171</v>
      </c>
      <c r="D187" s="12"/>
      <c r="E187" s="27"/>
      <c r="F187" s="27"/>
      <c r="G187" s="27"/>
      <c r="H187" s="27"/>
      <c r="I187" s="27"/>
      <c r="J187" s="27"/>
      <c r="K187" s="27"/>
    </row>
    <row r="188" spans="1:11" ht="25.5" hidden="1" x14ac:dyDescent="0.25">
      <c r="A188" s="9">
        <v>5151</v>
      </c>
      <c r="B188" s="7">
        <v>920000</v>
      </c>
      <c r="C188" s="8" t="s">
        <v>172</v>
      </c>
      <c r="D188" s="8"/>
      <c r="E188" s="27"/>
      <c r="F188" s="27"/>
      <c r="G188" s="27"/>
      <c r="H188" s="27"/>
      <c r="I188" s="27"/>
      <c r="J188" s="27"/>
      <c r="K188" s="27"/>
    </row>
    <row r="189" spans="1:11" ht="38.25" hidden="1" x14ac:dyDescent="0.25">
      <c r="A189" s="9">
        <v>5152</v>
      </c>
      <c r="B189" s="7">
        <v>921000</v>
      </c>
      <c r="C189" s="8" t="s">
        <v>173</v>
      </c>
      <c r="D189" s="8"/>
      <c r="E189" s="27"/>
      <c r="F189" s="27"/>
      <c r="G189" s="27"/>
      <c r="H189" s="27"/>
      <c r="I189" s="27"/>
      <c r="J189" s="27"/>
      <c r="K189" s="27"/>
    </row>
    <row r="190" spans="1:11" ht="25.5" hidden="1" x14ac:dyDescent="0.25">
      <c r="A190" s="10">
        <v>5153</v>
      </c>
      <c r="B190" s="11">
        <v>921100</v>
      </c>
      <c r="C190" s="12" t="s">
        <v>174</v>
      </c>
      <c r="D190" s="12"/>
      <c r="E190" s="27"/>
      <c r="F190" s="27"/>
      <c r="G190" s="27"/>
      <c r="H190" s="27"/>
      <c r="I190" s="27"/>
      <c r="J190" s="27"/>
      <c r="K190" s="27"/>
    </row>
    <row r="191" spans="1:11" ht="25.5" hidden="1" x14ac:dyDescent="0.25">
      <c r="A191" s="10">
        <v>5154</v>
      </c>
      <c r="B191" s="11">
        <v>921200</v>
      </c>
      <c r="C191" s="12" t="s">
        <v>175</v>
      </c>
      <c r="D191" s="12"/>
      <c r="E191" s="27"/>
      <c r="F191" s="27"/>
      <c r="G191" s="27"/>
      <c r="H191" s="27"/>
      <c r="I191" s="27"/>
      <c r="J191" s="27"/>
      <c r="K191" s="27"/>
    </row>
    <row r="192" spans="1:11" ht="38.25" hidden="1" x14ac:dyDescent="0.25">
      <c r="A192" s="10">
        <v>5155</v>
      </c>
      <c r="B192" s="11">
        <v>921300</v>
      </c>
      <c r="C192" s="12" t="s">
        <v>176</v>
      </c>
      <c r="D192" s="12"/>
      <c r="E192" s="27"/>
      <c r="F192" s="27"/>
      <c r="G192" s="27"/>
      <c r="H192" s="27"/>
      <c r="I192" s="27"/>
      <c r="J192" s="27"/>
      <c r="K192" s="27"/>
    </row>
    <row r="193" spans="1:11" ht="25.5" hidden="1" x14ac:dyDescent="0.25">
      <c r="A193" s="10">
        <v>5156</v>
      </c>
      <c r="B193" s="11">
        <v>921400</v>
      </c>
      <c r="C193" s="12" t="s">
        <v>177</v>
      </c>
      <c r="D193" s="12"/>
      <c r="E193" s="27"/>
      <c r="F193" s="27"/>
      <c r="G193" s="27"/>
      <c r="H193" s="27"/>
      <c r="I193" s="27"/>
      <c r="J193" s="27"/>
      <c r="K193" s="27"/>
    </row>
    <row r="194" spans="1:11" ht="38.25" hidden="1" x14ac:dyDescent="0.25">
      <c r="A194" s="10">
        <v>5157</v>
      </c>
      <c r="B194" s="11">
        <v>921500</v>
      </c>
      <c r="C194" s="12" t="s">
        <v>178</v>
      </c>
      <c r="D194" s="12"/>
      <c r="E194" s="27"/>
      <c r="F194" s="27"/>
      <c r="G194" s="27"/>
      <c r="H194" s="27"/>
      <c r="I194" s="27"/>
      <c r="J194" s="27"/>
      <c r="K194" s="27"/>
    </row>
    <row r="195" spans="1:11" ht="38.25" hidden="1" x14ac:dyDescent="0.25">
      <c r="A195" s="10">
        <v>5158</v>
      </c>
      <c r="B195" s="11">
        <v>921600</v>
      </c>
      <c r="C195" s="12" t="s">
        <v>179</v>
      </c>
      <c r="D195" s="12"/>
      <c r="E195" s="27"/>
      <c r="F195" s="27"/>
      <c r="G195" s="27"/>
      <c r="H195" s="27"/>
      <c r="I195" s="27"/>
      <c r="J195" s="27"/>
      <c r="K195" s="27"/>
    </row>
    <row r="196" spans="1:11" ht="25.5" hidden="1" x14ac:dyDescent="0.25">
      <c r="A196" s="10">
        <v>5159</v>
      </c>
      <c r="B196" s="11">
        <v>921700</v>
      </c>
      <c r="C196" s="12" t="s">
        <v>180</v>
      </c>
      <c r="D196" s="12"/>
      <c r="E196" s="27"/>
      <c r="F196" s="27"/>
      <c r="G196" s="27"/>
      <c r="H196" s="27"/>
      <c r="I196" s="27"/>
      <c r="J196" s="27"/>
      <c r="K196" s="27"/>
    </row>
    <row r="197" spans="1:11" ht="38.25" hidden="1" x14ac:dyDescent="0.25">
      <c r="A197" s="10">
        <v>5160</v>
      </c>
      <c r="B197" s="11">
        <v>921800</v>
      </c>
      <c r="C197" s="12" t="s">
        <v>181</v>
      </c>
      <c r="D197" s="12"/>
      <c r="E197" s="27"/>
      <c r="F197" s="27"/>
      <c r="G197" s="27"/>
      <c r="H197" s="27"/>
      <c r="I197" s="27"/>
      <c r="J197" s="27"/>
      <c r="K197" s="27"/>
    </row>
    <row r="198" spans="1:11" ht="25.5" hidden="1" x14ac:dyDescent="0.25">
      <c r="A198" s="10">
        <v>5161</v>
      </c>
      <c r="B198" s="11">
        <v>921900</v>
      </c>
      <c r="C198" s="12" t="s">
        <v>182</v>
      </c>
      <c r="D198" s="12"/>
      <c r="E198" s="27"/>
      <c r="F198" s="27"/>
      <c r="G198" s="27"/>
      <c r="H198" s="27"/>
      <c r="I198" s="27"/>
      <c r="J198" s="27"/>
      <c r="K198" s="27"/>
    </row>
    <row r="199" spans="1:11" ht="38.25" hidden="1" x14ac:dyDescent="0.25">
      <c r="A199" s="9">
        <v>5162</v>
      </c>
      <c r="B199" s="7">
        <v>922000</v>
      </c>
      <c r="C199" s="8" t="s">
        <v>183</v>
      </c>
      <c r="D199" s="8"/>
      <c r="E199" s="27"/>
      <c r="F199" s="27"/>
      <c r="G199" s="27"/>
      <c r="H199" s="27"/>
      <c r="I199" s="27"/>
      <c r="J199" s="27"/>
      <c r="K199" s="27"/>
    </row>
    <row r="200" spans="1:11" ht="25.5" hidden="1" x14ac:dyDescent="0.25">
      <c r="A200" s="10">
        <v>5163</v>
      </c>
      <c r="B200" s="11">
        <v>922100</v>
      </c>
      <c r="C200" s="12" t="s">
        <v>184</v>
      </c>
      <c r="D200" s="12"/>
      <c r="E200" s="27"/>
      <c r="F200" s="27"/>
      <c r="G200" s="27"/>
      <c r="H200" s="27"/>
      <c r="I200" s="27"/>
      <c r="J200" s="27"/>
      <c r="K200" s="27"/>
    </row>
    <row r="201" spans="1:11" ht="25.5" hidden="1" x14ac:dyDescent="0.25">
      <c r="A201" s="10">
        <v>5164</v>
      </c>
      <c r="B201" s="11">
        <v>922200</v>
      </c>
      <c r="C201" s="12" t="s">
        <v>185</v>
      </c>
      <c r="D201" s="12"/>
      <c r="E201" s="27"/>
      <c r="F201" s="27"/>
      <c r="G201" s="27"/>
      <c r="H201" s="27"/>
      <c r="I201" s="27"/>
      <c r="J201" s="27"/>
      <c r="K201" s="27"/>
    </row>
    <row r="202" spans="1:11" ht="25.5" hidden="1" x14ac:dyDescent="0.25">
      <c r="A202" s="10">
        <v>5165</v>
      </c>
      <c r="B202" s="11">
        <v>922300</v>
      </c>
      <c r="C202" s="12" t="s">
        <v>186</v>
      </c>
      <c r="D202" s="12"/>
      <c r="E202" s="27"/>
      <c r="F202" s="27"/>
      <c r="G202" s="27"/>
      <c r="H202" s="27"/>
      <c r="I202" s="27"/>
      <c r="J202" s="27"/>
      <c r="K202" s="27"/>
    </row>
    <row r="203" spans="1:11" ht="25.5" hidden="1" x14ac:dyDescent="0.25">
      <c r="A203" s="10">
        <v>5166</v>
      </c>
      <c r="B203" s="11">
        <v>922400</v>
      </c>
      <c r="C203" s="12" t="s">
        <v>187</v>
      </c>
      <c r="D203" s="12"/>
      <c r="E203" s="27"/>
      <c r="F203" s="27"/>
      <c r="G203" s="27"/>
      <c r="H203" s="27"/>
      <c r="I203" s="27"/>
      <c r="J203" s="27"/>
      <c r="K203" s="27"/>
    </row>
    <row r="204" spans="1:11" ht="25.5" hidden="1" x14ac:dyDescent="0.25">
      <c r="A204" s="10">
        <v>5167</v>
      </c>
      <c r="B204" s="11">
        <v>922500</v>
      </c>
      <c r="C204" s="12" t="s">
        <v>188</v>
      </c>
      <c r="D204" s="12"/>
      <c r="E204" s="27"/>
      <c r="F204" s="27"/>
      <c r="G204" s="27"/>
      <c r="H204" s="27"/>
      <c r="I204" s="27"/>
      <c r="J204" s="27"/>
      <c r="K204" s="27"/>
    </row>
    <row r="205" spans="1:11" hidden="1" x14ac:dyDescent="0.25">
      <c r="A205" s="119" t="s">
        <v>3</v>
      </c>
      <c r="B205" s="120" t="s">
        <v>4</v>
      </c>
      <c r="C205" s="121" t="s">
        <v>5</v>
      </c>
      <c r="D205" s="130" t="s">
        <v>459</v>
      </c>
      <c r="E205" s="115" t="s">
        <v>6</v>
      </c>
      <c r="F205" s="116"/>
      <c r="G205" s="116"/>
      <c r="H205" s="116"/>
      <c r="I205" s="116"/>
      <c r="J205" s="116"/>
      <c r="K205" s="125"/>
    </row>
    <row r="206" spans="1:11" hidden="1" x14ac:dyDescent="0.25">
      <c r="A206" s="119"/>
      <c r="B206" s="120"/>
      <c r="C206" s="121"/>
      <c r="D206" s="131"/>
      <c r="E206" s="118" t="s">
        <v>482</v>
      </c>
      <c r="F206" s="115" t="s">
        <v>8</v>
      </c>
      <c r="G206" s="116"/>
      <c r="H206" s="116"/>
      <c r="I206" s="117"/>
      <c r="J206" s="111" t="s">
        <v>9</v>
      </c>
      <c r="K206" s="126" t="s">
        <v>10</v>
      </c>
    </row>
    <row r="207" spans="1:11" ht="30" hidden="1" x14ac:dyDescent="0.25">
      <c r="A207" s="119"/>
      <c r="B207" s="120"/>
      <c r="C207" s="121"/>
      <c r="D207" s="132"/>
      <c r="E207" s="118"/>
      <c r="F207" s="72" t="s">
        <v>11</v>
      </c>
      <c r="G207" s="76" t="s">
        <v>12</v>
      </c>
      <c r="H207" s="72" t="s">
        <v>13</v>
      </c>
      <c r="I207" s="72" t="s">
        <v>14</v>
      </c>
      <c r="J207" s="111"/>
      <c r="K207" s="126"/>
    </row>
    <row r="208" spans="1:11" hidden="1" x14ac:dyDescent="0.25">
      <c r="A208" s="13" t="s">
        <v>24</v>
      </c>
      <c r="B208" s="73" t="s">
        <v>25</v>
      </c>
      <c r="C208" s="73" t="s">
        <v>26</v>
      </c>
      <c r="D208" s="73">
        <v>4</v>
      </c>
      <c r="E208" s="73">
        <v>5</v>
      </c>
      <c r="F208" s="73">
        <v>6</v>
      </c>
      <c r="G208" s="73">
        <v>7</v>
      </c>
      <c r="H208" s="73">
        <v>8</v>
      </c>
      <c r="I208" s="73">
        <v>9</v>
      </c>
      <c r="J208" s="73">
        <v>10</v>
      </c>
      <c r="K208" s="73" t="s">
        <v>460</v>
      </c>
    </row>
    <row r="209" spans="1:11" ht="25.5" hidden="1" x14ac:dyDescent="0.25">
      <c r="A209" s="10">
        <v>5168</v>
      </c>
      <c r="B209" s="11">
        <v>922600</v>
      </c>
      <c r="C209" s="12" t="s">
        <v>189</v>
      </c>
      <c r="D209" s="12"/>
      <c r="E209" s="27"/>
      <c r="F209" s="27"/>
      <c r="G209" s="27"/>
      <c r="H209" s="27"/>
      <c r="I209" s="27"/>
      <c r="J209" s="27"/>
      <c r="K209" s="27"/>
    </row>
    <row r="210" spans="1:11" ht="25.5" hidden="1" x14ac:dyDescent="0.25">
      <c r="A210" s="10">
        <v>5169</v>
      </c>
      <c r="B210" s="11">
        <v>922700</v>
      </c>
      <c r="C210" s="12" t="s">
        <v>190</v>
      </c>
      <c r="D210" s="12"/>
      <c r="E210" s="27"/>
      <c r="F210" s="27"/>
      <c r="G210" s="27"/>
      <c r="H210" s="27"/>
      <c r="I210" s="27"/>
      <c r="J210" s="27"/>
      <c r="K210" s="27"/>
    </row>
    <row r="211" spans="1:11" hidden="1" x14ac:dyDescent="0.25">
      <c r="A211" s="10">
        <v>5170</v>
      </c>
      <c r="B211" s="11">
        <v>922800</v>
      </c>
      <c r="C211" s="12" t="s">
        <v>191</v>
      </c>
      <c r="D211" s="12"/>
      <c r="E211" s="27"/>
      <c r="F211" s="27"/>
      <c r="G211" s="27"/>
      <c r="H211" s="27"/>
      <c r="I211" s="27"/>
      <c r="J211" s="27"/>
      <c r="K211" s="27"/>
    </row>
    <row r="212" spans="1:11" ht="26.25" thickBot="1" x14ac:dyDescent="0.3">
      <c r="A212" s="23">
        <v>5171</v>
      </c>
      <c r="B212" s="24"/>
      <c r="C212" s="25" t="s">
        <v>192</v>
      </c>
      <c r="D212" s="39">
        <f t="shared" ref="D212:K212" si="17">D11+D164</f>
        <v>677180400</v>
      </c>
      <c r="E212" s="39">
        <f t="shared" si="17"/>
        <v>695914967</v>
      </c>
      <c r="F212" s="39">
        <f t="shared" si="17"/>
        <v>3500000</v>
      </c>
      <c r="G212" s="39">
        <f t="shared" si="17"/>
        <v>0</v>
      </c>
      <c r="H212" s="39">
        <f t="shared" si="17"/>
        <v>20500000</v>
      </c>
      <c r="I212" s="39">
        <f t="shared" si="17"/>
        <v>572345967</v>
      </c>
      <c r="J212" s="39">
        <f t="shared" si="17"/>
        <v>0</v>
      </c>
      <c r="K212" s="39">
        <f t="shared" si="17"/>
        <v>99569000</v>
      </c>
    </row>
    <row r="213" spans="1:11" x14ac:dyDescent="0.25">
      <c r="A213" s="15"/>
      <c r="B213" s="16"/>
      <c r="C213" s="17"/>
      <c r="D213" s="17"/>
    </row>
    <row r="214" spans="1:11" x14ac:dyDescent="0.25">
      <c r="A214" s="18" t="s">
        <v>193</v>
      </c>
      <c r="B214" s="16"/>
      <c r="C214" s="17"/>
      <c r="D214" s="17"/>
    </row>
    <row r="215" spans="1:11" ht="15.75" thickBot="1" x14ac:dyDescent="0.3">
      <c r="A215" s="15"/>
      <c r="B215" s="16"/>
      <c r="C215" s="17"/>
      <c r="D215" s="17"/>
    </row>
    <row r="216" spans="1:11" ht="15" customHeight="1" x14ac:dyDescent="0.25">
      <c r="A216" s="133" t="s">
        <v>3</v>
      </c>
      <c r="B216" s="135" t="s">
        <v>4</v>
      </c>
      <c r="C216" s="135" t="s">
        <v>5</v>
      </c>
      <c r="D216" s="127" t="s">
        <v>500</v>
      </c>
      <c r="E216" s="140" t="s">
        <v>455</v>
      </c>
      <c r="F216" s="141"/>
      <c r="G216" s="141"/>
      <c r="H216" s="141"/>
      <c r="I216" s="141"/>
      <c r="J216" s="141"/>
      <c r="K216" s="142"/>
    </row>
    <row r="217" spans="1:11" x14ac:dyDescent="0.25">
      <c r="A217" s="134"/>
      <c r="B217" s="136"/>
      <c r="C217" s="137"/>
      <c r="D217" s="128"/>
      <c r="E217" s="143" t="s">
        <v>456</v>
      </c>
      <c r="F217" s="145" t="s">
        <v>457</v>
      </c>
      <c r="G217" s="146"/>
      <c r="H217" s="146"/>
      <c r="I217" s="147"/>
      <c r="J217" s="143" t="s">
        <v>9</v>
      </c>
      <c r="K217" s="138" t="s">
        <v>10</v>
      </c>
    </row>
    <row r="218" spans="1:11" ht="25.5" x14ac:dyDescent="0.25">
      <c r="A218" s="134"/>
      <c r="B218" s="136"/>
      <c r="C218" s="137"/>
      <c r="D218" s="129"/>
      <c r="E218" s="144"/>
      <c r="F218" s="20" t="s">
        <v>458</v>
      </c>
      <c r="G218" s="20" t="s">
        <v>12</v>
      </c>
      <c r="H218" s="20" t="s">
        <v>13</v>
      </c>
      <c r="I218" s="20" t="s">
        <v>14</v>
      </c>
      <c r="J218" s="144"/>
      <c r="K218" s="139"/>
    </row>
    <row r="219" spans="1:11" x14ac:dyDescent="0.25">
      <c r="A219" s="19">
        <v>1</v>
      </c>
      <c r="B219" s="20">
        <v>2</v>
      </c>
      <c r="C219" s="20">
        <v>3</v>
      </c>
      <c r="D219" s="29">
        <v>4</v>
      </c>
      <c r="E219" s="29">
        <v>5</v>
      </c>
      <c r="F219" s="29">
        <v>6</v>
      </c>
      <c r="G219" s="29">
        <v>7</v>
      </c>
      <c r="H219" s="29">
        <v>8</v>
      </c>
      <c r="I219" s="29">
        <v>9</v>
      </c>
      <c r="J219" s="30">
        <v>10</v>
      </c>
      <c r="K219" s="30">
        <v>11</v>
      </c>
    </row>
    <row r="220" spans="1:11" ht="25.5" x14ac:dyDescent="0.25">
      <c r="A220" s="21">
        <v>5172</v>
      </c>
      <c r="B220" s="7"/>
      <c r="C220" s="8" t="s">
        <v>194</v>
      </c>
      <c r="D220" s="33">
        <f t="shared" ref="D220:K220" si="18">D221+D420</f>
        <v>677180400</v>
      </c>
      <c r="E220" s="79">
        <f t="shared" si="18"/>
        <v>695914967.16000009</v>
      </c>
      <c r="F220" s="52">
        <f t="shared" si="18"/>
        <v>3500000</v>
      </c>
      <c r="G220" s="52">
        <f t="shared" si="18"/>
        <v>0</v>
      </c>
      <c r="H220" s="52">
        <f t="shared" si="18"/>
        <v>20500000.16</v>
      </c>
      <c r="I220" s="52">
        <f t="shared" si="18"/>
        <v>572345967</v>
      </c>
      <c r="J220" s="52">
        <f t="shared" si="18"/>
        <v>0</v>
      </c>
      <c r="K220" s="52">
        <f t="shared" si="18"/>
        <v>99569000</v>
      </c>
    </row>
    <row r="221" spans="1:11" ht="25.5" x14ac:dyDescent="0.25">
      <c r="A221" s="21">
        <v>5173</v>
      </c>
      <c r="B221" s="7">
        <v>400000</v>
      </c>
      <c r="C221" s="8" t="s">
        <v>195</v>
      </c>
      <c r="D221" s="33">
        <f t="shared" ref="D221:K221" si="19">D222+D244+D308+D327+D355+D368+D388+D403</f>
        <v>600508184</v>
      </c>
      <c r="E221" s="79">
        <f t="shared" si="19"/>
        <v>623614967.16000009</v>
      </c>
      <c r="F221" s="52">
        <f t="shared" si="19"/>
        <v>2450000</v>
      </c>
      <c r="G221" s="52">
        <f t="shared" si="19"/>
        <v>0</v>
      </c>
      <c r="H221" s="52">
        <f t="shared" si="19"/>
        <v>16400000.16</v>
      </c>
      <c r="I221" s="52">
        <f t="shared" si="19"/>
        <v>572345967</v>
      </c>
      <c r="J221" s="52">
        <f t="shared" si="19"/>
        <v>0</v>
      </c>
      <c r="K221" s="52">
        <f t="shared" si="19"/>
        <v>32419000</v>
      </c>
    </row>
    <row r="222" spans="1:11" ht="25.5" x14ac:dyDescent="0.25">
      <c r="A222" s="21">
        <v>5174</v>
      </c>
      <c r="B222" s="7">
        <v>410000</v>
      </c>
      <c r="C222" s="8" t="s">
        <v>196</v>
      </c>
      <c r="D222" s="33">
        <f t="shared" ref="D222:K222" si="20">D223+D225+D229+D231+D236+D238+D240+D242</f>
        <v>386478000</v>
      </c>
      <c r="E222" s="79">
        <f t="shared" si="20"/>
        <v>410228095.16000003</v>
      </c>
      <c r="F222" s="52">
        <f t="shared" si="20"/>
        <v>0</v>
      </c>
      <c r="G222" s="52">
        <f t="shared" si="20"/>
        <v>0</v>
      </c>
      <c r="H222" s="52">
        <f t="shared" si="20"/>
        <v>9000000.1600000001</v>
      </c>
      <c r="I222" s="52">
        <f t="shared" si="20"/>
        <v>375878095</v>
      </c>
      <c r="J222" s="52">
        <f t="shared" si="20"/>
        <v>0</v>
      </c>
      <c r="K222" s="52">
        <f t="shared" si="20"/>
        <v>25350000</v>
      </c>
    </row>
    <row r="223" spans="1:11" ht="25.5" x14ac:dyDescent="0.25">
      <c r="A223" s="21">
        <v>5175</v>
      </c>
      <c r="B223" s="7">
        <v>411000</v>
      </c>
      <c r="C223" s="8" t="s">
        <v>197</v>
      </c>
      <c r="D223" s="33">
        <f>D224</f>
        <v>306350000</v>
      </c>
      <c r="E223" s="79">
        <f t="shared" ref="E223:K223" si="21">E224</f>
        <v>325900526</v>
      </c>
      <c r="F223" s="52">
        <f t="shared" si="21"/>
        <v>0</v>
      </c>
      <c r="G223" s="52">
        <f t="shared" si="21"/>
        <v>0</v>
      </c>
      <c r="H223" s="52">
        <f t="shared" si="21"/>
        <v>4700526</v>
      </c>
      <c r="I223" s="52">
        <f t="shared" si="21"/>
        <v>302200000</v>
      </c>
      <c r="J223" s="52">
        <f t="shared" si="21"/>
        <v>0</v>
      </c>
      <c r="K223" s="52">
        <f t="shared" si="21"/>
        <v>19000000</v>
      </c>
    </row>
    <row r="224" spans="1:11" x14ac:dyDescent="0.25">
      <c r="A224" s="22">
        <v>5176</v>
      </c>
      <c r="B224" s="11">
        <v>411100</v>
      </c>
      <c r="C224" s="12" t="s">
        <v>198</v>
      </c>
      <c r="D224" s="40">
        <v>306350000</v>
      </c>
      <c r="E224" s="97">
        <f>F224+G224+H224+I224+J224+K224</f>
        <v>325900526</v>
      </c>
      <c r="F224" s="50"/>
      <c r="G224" s="50"/>
      <c r="H224" s="50">
        <v>4700526</v>
      </c>
      <c r="I224" s="50">
        <v>302200000</v>
      </c>
      <c r="J224" s="50"/>
      <c r="K224" s="50">
        <v>19000000</v>
      </c>
    </row>
    <row r="225" spans="1:11" ht="25.5" x14ac:dyDescent="0.25">
      <c r="A225" s="21">
        <v>5177</v>
      </c>
      <c r="B225" s="7">
        <v>412000</v>
      </c>
      <c r="C225" s="8" t="s">
        <v>199</v>
      </c>
      <c r="D225" s="33">
        <f>D226+D227+D228</f>
        <v>57650000</v>
      </c>
      <c r="E225" s="79">
        <f t="shared" ref="E225:K225" si="22">E226+E227+E228</f>
        <v>55965189</v>
      </c>
      <c r="F225" s="52">
        <f t="shared" si="22"/>
        <v>0</v>
      </c>
      <c r="G225" s="52">
        <f t="shared" si="22"/>
        <v>0</v>
      </c>
      <c r="H225" s="52">
        <f t="shared" si="22"/>
        <v>835189</v>
      </c>
      <c r="I225" s="52">
        <f t="shared" si="22"/>
        <v>50400000</v>
      </c>
      <c r="J225" s="52">
        <f t="shared" si="22"/>
        <v>0</v>
      </c>
      <c r="K225" s="52">
        <f t="shared" si="22"/>
        <v>4730000</v>
      </c>
    </row>
    <row r="226" spans="1:11" ht="25.5" x14ac:dyDescent="0.25">
      <c r="A226" s="22">
        <v>5178</v>
      </c>
      <c r="B226" s="11">
        <v>412100</v>
      </c>
      <c r="C226" s="12" t="s">
        <v>200</v>
      </c>
      <c r="D226" s="40">
        <v>41280000</v>
      </c>
      <c r="E226" s="97">
        <f>F226+G226+H226+I226+J226+K226</f>
        <v>38795045</v>
      </c>
      <c r="F226" s="50"/>
      <c r="G226" s="50"/>
      <c r="H226" s="50">
        <v>595045</v>
      </c>
      <c r="I226" s="50">
        <v>34800000</v>
      </c>
      <c r="J226" s="50"/>
      <c r="K226" s="50">
        <v>3400000</v>
      </c>
    </row>
    <row r="227" spans="1:11" x14ac:dyDescent="0.25">
      <c r="A227" s="22">
        <v>5179</v>
      </c>
      <c r="B227" s="11">
        <v>412200</v>
      </c>
      <c r="C227" s="12" t="s">
        <v>201</v>
      </c>
      <c r="D227" s="40">
        <v>16370000</v>
      </c>
      <c r="E227" s="97">
        <f>F227+G227+H227+I227+J227+K227</f>
        <v>17170144</v>
      </c>
      <c r="F227" s="50"/>
      <c r="G227" s="50"/>
      <c r="H227" s="50">
        <v>240144</v>
      </c>
      <c r="I227" s="50">
        <v>15600000</v>
      </c>
      <c r="J227" s="50"/>
      <c r="K227" s="50">
        <v>1330000</v>
      </c>
    </row>
    <row r="228" spans="1:11" x14ac:dyDescent="0.25">
      <c r="A228" s="22">
        <v>5180</v>
      </c>
      <c r="B228" s="11">
        <v>412300</v>
      </c>
      <c r="C228" s="12" t="s">
        <v>202</v>
      </c>
      <c r="D228" s="12"/>
      <c r="E228" s="80"/>
      <c r="F228" s="51"/>
      <c r="G228" s="51"/>
      <c r="H228" s="51"/>
      <c r="I228" s="51"/>
      <c r="J228" s="51"/>
      <c r="K228" s="51"/>
    </row>
    <row r="229" spans="1:11" x14ac:dyDescent="0.25">
      <c r="A229" s="21">
        <v>5181</v>
      </c>
      <c r="B229" s="7">
        <v>413000</v>
      </c>
      <c r="C229" s="8" t="s">
        <v>203</v>
      </c>
      <c r="D229" s="8"/>
      <c r="E229" s="80"/>
      <c r="F229" s="51"/>
      <c r="G229" s="51"/>
      <c r="H229" s="51"/>
      <c r="I229" s="51"/>
      <c r="J229" s="51"/>
      <c r="K229" s="51"/>
    </row>
    <row r="230" spans="1:11" x14ac:dyDescent="0.25">
      <c r="A230" s="22">
        <v>5182</v>
      </c>
      <c r="B230" s="11">
        <v>413100</v>
      </c>
      <c r="C230" s="12" t="s">
        <v>204</v>
      </c>
      <c r="D230" s="12"/>
      <c r="E230" s="80"/>
      <c r="F230" s="27"/>
      <c r="G230" s="27"/>
      <c r="H230" s="27"/>
      <c r="I230" s="27"/>
      <c r="J230" s="27"/>
      <c r="K230" s="27"/>
    </row>
    <row r="231" spans="1:11" ht="25.5" x14ac:dyDescent="0.25">
      <c r="A231" s="21">
        <v>5183</v>
      </c>
      <c r="B231" s="7">
        <v>414000</v>
      </c>
      <c r="C231" s="8" t="s">
        <v>205</v>
      </c>
      <c r="D231" s="33">
        <f t="shared" ref="D231:K231" si="23">D232+D233+D234+D235</f>
        <v>2500000</v>
      </c>
      <c r="E231" s="79">
        <f t="shared" si="23"/>
        <v>10102380.16</v>
      </c>
      <c r="F231" s="33">
        <f t="shared" si="23"/>
        <v>0</v>
      </c>
      <c r="G231" s="33">
        <f t="shared" si="23"/>
        <v>0</v>
      </c>
      <c r="H231" s="33">
        <f t="shared" si="23"/>
        <v>3464285.16</v>
      </c>
      <c r="I231" s="33">
        <f t="shared" si="23"/>
        <v>6638095</v>
      </c>
      <c r="J231" s="33">
        <f t="shared" si="23"/>
        <v>0</v>
      </c>
      <c r="K231" s="33">
        <f t="shared" si="23"/>
        <v>0</v>
      </c>
    </row>
    <row r="232" spans="1:11" ht="25.5" x14ac:dyDescent="0.25">
      <c r="A232" s="22">
        <v>5184</v>
      </c>
      <c r="B232" s="11">
        <v>414100</v>
      </c>
      <c r="C232" s="12" t="s">
        <v>206</v>
      </c>
      <c r="D232" s="40">
        <v>0</v>
      </c>
      <c r="E232" s="97">
        <f>F232+G232+H232+I232+J232+K232</f>
        <v>100000</v>
      </c>
      <c r="F232" s="50"/>
      <c r="G232" s="50"/>
      <c r="H232" s="50"/>
      <c r="I232" s="50">
        <v>100000</v>
      </c>
      <c r="J232" s="40"/>
      <c r="K232" s="40"/>
    </row>
    <row r="233" spans="1:11" x14ac:dyDescent="0.25">
      <c r="A233" s="22">
        <v>5185</v>
      </c>
      <c r="B233" s="11">
        <v>414200</v>
      </c>
      <c r="C233" s="12" t="s">
        <v>207</v>
      </c>
      <c r="D233" s="12"/>
      <c r="E233" s="80"/>
      <c r="F233" s="27"/>
      <c r="G233" s="27"/>
      <c r="H233" s="27"/>
      <c r="I233" s="27"/>
      <c r="J233" s="27"/>
      <c r="K233" s="27"/>
    </row>
    <row r="234" spans="1:11" x14ac:dyDescent="0.25">
      <c r="A234" s="22">
        <v>5186</v>
      </c>
      <c r="B234" s="11">
        <v>414300</v>
      </c>
      <c r="C234" s="12" t="s">
        <v>208</v>
      </c>
      <c r="D234" s="60">
        <v>2500000</v>
      </c>
      <c r="E234" s="97">
        <f>F234+G234+H234+I234+J234+K234</f>
        <v>3050000</v>
      </c>
      <c r="F234" s="50"/>
      <c r="G234" s="50"/>
      <c r="H234" s="50"/>
      <c r="I234" s="50">
        <v>3050000</v>
      </c>
      <c r="J234" s="50"/>
      <c r="K234" s="50"/>
    </row>
    <row r="235" spans="1:11" ht="38.25" x14ac:dyDescent="0.25">
      <c r="A235" s="22">
        <v>5187</v>
      </c>
      <c r="B235" s="11">
        <v>414400</v>
      </c>
      <c r="C235" s="12" t="s">
        <v>209</v>
      </c>
      <c r="D235" s="40">
        <v>0</v>
      </c>
      <c r="E235" s="97">
        <f>F235+G235+H235+I235+J235+K235</f>
        <v>6952380.1600000001</v>
      </c>
      <c r="F235" s="50"/>
      <c r="G235" s="50"/>
      <c r="H235" s="50">
        <v>3464285.16</v>
      </c>
      <c r="I235" s="50">
        <v>3488095</v>
      </c>
      <c r="J235" s="50"/>
      <c r="K235" s="50"/>
    </row>
    <row r="236" spans="1:11" ht="25.5" x14ac:dyDescent="0.25">
      <c r="A236" s="21">
        <v>5188</v>
      </c>
      <c r="B236" s="7">
        <v>415000</v>
      </c>
      <c r="C236" s="8" t="s">
        <v>210</v>
      </c>
      <c r="D236" s="33">
        <f>D237</f>
        <v>15678000</v>
      </c>
      <c r="E236" s="79">
        <f t="shared" ref="E236:K236" si="24">E237</f>
        <v>13560000</v>
      </c>
      <c r="F236" s="52">
        <f t="shared" si="24"/>
        <v>0</v>
      </c>
      <c r="G236" s="52">
        <f t="shared" si="24"/>
        <v>0</v>
      </c>
      <c r="H236" s="52">
        <f t="shared" si="24"/>
        <v>0</v>
      </c>
      <c r="I236" s="52">
        <f t="shared" si="24"/>
        <v>12040000</v>
      </c>
      <c r="J236" s="52">
        <f t="shared" si="24"/>
        <v>0</v>
      </c>
      <c r="K236" s="52">
        <f t="shared" si="24"/>
        <v>1520000</v>
      </c>
    </row>
    <row r="237" spans="1:11" x14ac:dyDescent="0.25">
      <c r="A237" s="22">
        <v>5189</v>
      </c>
      <c r="B237" s="11">
        <v>415100</v>
      </c>
      <c r="C237" s="12" t="s">
        <v>211</v>
      </c>
      <c r="D237" s="40">
        <v>15678000</v>
      </c>
      <c r="E237" s="97">
        <f>F237+G237+H237+I237+J237+K237</f>
        <v>13560000</v>
      </c>
      <c r="F237" s="50"/>
      <c r="G237" s="50"/>
      <c r="H237" s="50"/>
      <c r="I237" s="50">
        <v>12040000</v>
      </c>
      <c r="J237" s="50"/>
      <c r="K237" s="50">
        <v>1520000</v>
      </c>
    </row>
    <row r="238" spans="1:11" ht="25.5" x14ac:dyDescent="0.25">
      <c r="A238" s="21">
        <v>5190</v>
      </c>
      <c r="B238" s="7">
        <v>416000</v>
      </c>
      <c r="C238" s="8" t="s">
        <v>212</v>
      </c>
      <c r="D238" s="33">
        <f>D239</f>
        <v>4300000</v>
      </c>
      <c r="E238" s="79">
        <f t="shared" ref="E238:K238" si="25">E239</f>
        <v>4700000</v>
      </c>
      <c r="F238" s="52">
        <f t="shared" si="25"/>
        <v>0</v>
      </c>
      <c r="G238" s="52">
        <f t="shared" si="25"/>
        <v>0</v>
      </c>
      <c r="H238" s="52">
        <f t="shared" si="25"/>
        <v>0</v>
      </c>
      <c r="I238" s="52">
        <f t="shared" si="25"/>
        <v>4600000</v>
      </c>
      <c r="J238" s="52">
        <f t="shared" si="25"/>
        <v>0</v>
      </c>
      <c r="K238" s="52">
        <f t="shared" si="25"/>
        <v>100000</v>
      </c>
    </row>
    <row r="239" spans="1:11" ht="25.5" x14ac:dyDescent="0.25">
      <c r="A239" s="22">
        <v>5191</v>
      </c>
      <c r="B239" s="11">
        <v>416100</v>
      </c>
      <c r="C239" s="12" t="s">
        <v>213</v>
      </c>
      <c r="D239" s="40">
        <v>4300000</v>
      </c>
      <c r="E239" s="97">
        <f>F239+G239+H239+I239+J239+K239</f>
        <v>4700000</v>
      </c>
      <c r="F239" s="51"/>
      <c r="G239" s="51"/>
      <c r="H239" s="51"/>
      <c r="I239" s="50">
        <v>4600000</v>
      </c>
      <c r="J239" s="50"/>
      <c r="K239" s="50">
        <v>100000</v>
      </c>
    </row>
    <row r="240" spans="1:11" x14ac:dyDescent="0.25">
      <c r="A240" s="21">
        <v>5192</v>
      </c>
      <c r="B240" s="7">
        <v>417000</v>
      </c>
      <c r="C240" s="8" t="s">
        <v>214</v>
      </c>
      <c r="D240" s="8"/>
      <c r="E240" s="80"/>
      <c r="F240" s="51"/>
      <c r="G240" s="51"/>
      <c r="H240" s="51"/>
      <c r="I240" s="51"/>
      <c r="J240" s="51"/>
      <c r="K240" s="51"/>
    </row>
    <row r="241" spans="1:11" x14ac:dyDescent="0.25">
      <c r="A241" s="22">
        <v>5193</v>
      </c>
      <c r="B241" s="11">
        <v>417100</v>
      </c>
      <c r="C241" s="12" t="s">
        <v>215</v>
      </c>
      <c r="D241" s="12"/>
      <c r="E241" s="80"/>
      <c r="F241" s="51"/>
      <c r="G241" s="51"/>
      <c r="H241" s="51"/>
      <c r="I241" s="51"/>
      <c r="J241" s="51"/>
      <c r="K241" s="51"/>
    </row>
    <row r="242" spans="1:11" x14ac:dyDescent="0.25">
      <c r="A242" s="21">
        <v>5194</v>
      </c>
      <c r="B242" s="7">
        <v>418000</v>
      </c>
      <c r="C242" s="8" t="s">
        <v>216</v>
      </c>
      <c r="D242" s="8"/>
      <c r="E242" s="80"/>
      <c r="F242" s="51"/>
      <c r="G242" s="51"/>
      <c r="H242" s="51"/>
      <c r="I242" s="51"/>
      <c r="J242" s="51"/>
      <c r="K242" s="51"/>
    </row>
    <row r="243" spans="1:11" x14ac:dyDescent="0.25">
      <c r="A243" s="22">
        <v>5195</v>
      </c>
      <c r="B243" s="11">
        <v>418100</v>
      </c>
      <c r="C243" s="12" t="s">
        <v>217</v>
      </c>
      <c r="D243" s="12"/>
      <c r="E243" s="80"/>
      <c r="F243" s="51"/>
      <c r="G243" s="51"/>
      <c r="H243" s="51"/>
      <c r="I243" s="51"/>
      <c r="J243" s="51"/>
      <c r="K243" s="51"/>
    </row>
    <row r="244" spans="1:11" ht="25.5" x14ac:dyDescent="0.25">
      <c r="A244" s="21">
        <v>5196</v>
      </c>
      <c r="B244" s="7">
        <v>420000</v>
      </c>
      <c r="C244" s="8" t="s">
        <v>218</v>
      </c>
      <c r="D244" s="33">
        <f>D245+D253+D259+D272+D280+D283</f>
        <v>213680184</v>
      </c>
      <c r="E244" s="79">
        <f t="shared" ref="E244:K244" si="26">E245+E253+E259+E272+E280+E283</f>
        <v>212946872</v>
      </c>
      <c r="F244" s="52">
        <f t="shared" si="26"/>
        <v>2450000</v>
      </c>
      <c r="G244" s="52">
        <f t="shared" si="26"/>
        <v>0</v>
      </c>
      <c r="H244" s="52">
        <f t="shared" si="26"/>
        <v>7400000</v>
      </c>
      <c r="I244" s="52">
        <f t="shared" si="26"/>
        <v>196027872</v>
      </c>
      <c r="J244" s="52">
        <f t="shared" si="26"/>
        <v>0</v>
      </c>
      <c r="K244" s="52">
        <f t="shared" si="26"/>
        <v>7069000</v>
      </c>
    </row>
    <row r="245" spans="1:11" x14ac:dyDescent="0.25">
      <c r="A245" s="21">
        <v>5197</v>
      </c>
      <c r="B245" s="7">
        <v>421000</v>
      </c>
      <c r="C245" s="8" t="s">
        <v>219</v>
      </c>
      <c r="D245" s="33">
        <f>SUM(D246:D252)</f>
        <v>22728528</v>
      </c>
      <c r="E245" s="79">
        <f t="shared" ref="E245:K245" si="27">SUM(E246:E252)</f>
        <v>24040000</v>
      </c>
      <c r="F245" s="52">
        <f t="shared" si="27"/>
        <v>0</v>
      </c>
      <c r="G245" s="52">
        <f t="shared" si="27"/>
        <v>0</v>
      </c>
      <c r="H245" s="52">
        <f t="shared" si="27"/>
        <v>0</v>
      </c>
      <c r="I245" s="52">
        <f t="shared" si="27"/>
        <v>22510000</v>
      </c>
      <c r="J245" s="52">
        <f t="shared" si="27"/>
        <v>0</v>
      </c>
      <c r="K245" s="52">
        <f t="shared" si="27"/>
        <v>1530000</v>
      </c>
    </row>
    <row r="246" spans="1:11" ht="25.5" x14ac:dyDescent="0.25">
      <c r="A246" s="22">
        <v>5198</v>
      </c>
      <c r="B246" s="11">
        <v>421100</v>
      </c>
      <c r="C246" s="103" t="s">
        <v>220</v>
      </c>
      <c r="D246" s="60">
        <v>1521528</v>
      </c>
      <c r="E246" s="97">
        <f>F246+G246+H246+I246+J246+K246</f>
        <v>1580000</v>
      </c>
      <c r="F246" s="60"/>
      <c r="G246" s="60"/>
      <c r="H246" s="60"/>
      <c r="I246" s="60">
        <v>1000000</v>
      </c>
      <c r="J246" s="60"/>
      <c r="K246" s="60">
        <v>580000</v>
      </c>
    </row>
    <row r="247" spans="1:11" x14ac:dyDescent="0.25">
      <c r="A247" s="22">
        <v>5199</v>
      </c>
      <c r="B247" s="57">
        <v>421200</v>
      </c>
      <c r="C247" s="103" t="s">
        <v>221</v>
      </c>
      <c r="D247" s="60">
        <v>14970000</v>
      </c>
      <c r="E247" s="97">
        <f t="shared" ref="E247:E258" si="28">F247+G247+H247+I247+J247+K247</f>
        <v>15250000</v>
      </c>
      <c r="F247" s="60"/>
      <c r="G247" s="60"/>
      <c r="H247" s="60"/>
      <c r="I247" s="60">
        <v>14350000</v>
      </c>
      <c r="J247" s="60"/>
      <c r="K247" s="60">
        <v>900000</v>
      </c>
    </row>
    <row r="248" spans="1:11" x14ac:dyDescent="0.25">
      <c r="A248" s="22">
        <v>5200</v>
      </c>
      <c r="B248" s="57">
        <v>421300</v>
      </c>
      <c r="C248" s="103" t="s">
        <v>222</v>
      </c>
      <c r="D248" s="60">
        <v>2212000</v>
      </c>
      <c r="E248" s="97">
        <f t="shared" si="28"/>
        <v>2870000</v>
      </c>
      <c r="F248" s="60"/>
      <c r="G248" s="60"/>
      <c r="H248" s="60"/>
      <c r="I248" s="60">
        <v>2820000</v>
      </c>
      <c r="J248" s="60"/>
      <c r="K248" s="60">
        <v>50000</v>
      </c>
    </row>
    <row r="249" spans="1:11" x14ac:dyDescent="0.25">
      <c r="A249" s="22">
        <v>5201</v>
      </c>
      <c r="B249" s="57">
        <v>421400</v>
      </c>
      <c r="C249" s="103" t="s">
        <v>223</v>
      </c>
      <c r="D249" s="60">
        <v>2075000</v>
      </c>
      <c r="E249" s="97">
        <f t="shared" si="28"/>
        <v>2400000</v>
      </c>
      <c r="F249" s="60"/>
      <c r="G249" s="60"/>
      <c r="H249" s="60"/>
      <c r="I249" s="60">
        <v>2400000</v>
      </c>
      <c r="J249" s="60"/>
      <c r="K249" s="60"/>
    </row>
    <row r="250" spans="1:11" x14ac:dyDescent="0.25">
      <c r="A250" s="22">
        <v>5202</v>
      </c>
      <c r="B250" s="57">
        <v>421500</v>
      </c>
      <c r="C250" s="103" t="s">
        <v>224</v>
      </c>
      <c r="D250" s="60">
        <v>1950000</v>
      </c>
      <c r="E250" s="97">
        <f t="shared" si="28"/>
        <v>1940000</v>
      </c>
      <c r="F250" s="60"/>
      <c r="G250" s="60"/>
      <c r="H250" s="60"/>
      <c r="I250" s="60">
        <v>1940000</v>
      </c>
      <c r="J250" s="60"/>
      <c r="K250" s="60"/>
    </row>
    <row r="251" spans="1:11" x14ac:dyDescent="0.25">
      <c r="A251" s="22">
        <v>5203</v>
      </c>
      <c r="B251" s="11">
        <v>421600</v>
      </c>
      <c r="C251" s="12" t="s">
        <v>225</v>
      </c>
      <c r="D251" s="40"/>
      <c r="E251" s="97">
        <f t="shared" si="28"/>
        <v>0</v>
      </c>
      <c r="F251" s="50"/>
      <c r="G251" s="50"/>
      <c r="H251" s="50"/>
      <c r="I251" s="50"/>
      <c r="J251" s="50"/>
      <c r="K251" s="50"/>
    </row>
    <row r="252" spans="1:11" x14ac:dyDescent="0.25">
      <c r="A252" s="22">
        <v>5204</v>
      </c>
      <c r="B252" s="11">
        <v>421900</v>
      </c>
      <c r="C252" s="12" t="s">
        <v>226</v>
      </c>
      <c r="D252" s="40"/>
      <c r="E252" s="97">
        <f t="shared" si="28"/>
        <v>0</v>
      </c>
      <c r="F252" s="50"/>
      <c r="G252" s="50"/>
      <c r="H252" s="50"/>
      <c r="I252" s="50"/>
      <c r="J252" s="50"/>
      <c r="K252" s="50"/>
    </row>
    <row r="253" spans="1:11" x14ac:dyDescent="0.25">
      <c r="A253" s="21">
        <v>5205</v>
      </c>
      <c r="B253" s="7">
        <v>422000</v>
      </c>
      <c r="C253" s="8" t="s">
        <v>227</v>
      </c>
      <c r="D253" s="33">
        <f>D254+D255+D256+D257+D258</f>
        <v>30000</v>
      </c>
      <c r="E253" s="79">
        <f t="shared" ref="E253:K253" si="29">E254+E255+E256+E257+E258</f>
        <v>15000</v>
      </c>
      <c r="F253" s="52">
        <f t="shared" si="29"/>
        <v>0</v>
      </c>
      <c r="G253" s="52">
        <f t="shared" si="29"/>
        <v>0</v>
      </c>
      <c r="H253" s="52">
        <f t="shared" si="29"/>
        <v>0</v>
      </c>
      <c r="I253" s="52">
        <f t="shared" si="29"/>
        <v>15000</v>
      </c>
      <c r="J253" s="52">
        <f t="shared" si="29"/>
        <v>0</v>
      </c>
      <c r="K253" s="52">
        <f t="shared" si="29"/>
        <v>0</v>
      </c>
    </row>
    <row r="254" spans="1:11" x14ac:dyDescent="0.25">
      <c r="A254" s="22">
        <v>5206</v>
      </c>
      <c r="B254" s="11">
        <v>422100</v>
      </c>
      <c r="C254" s="12" t="s">
        <v>228</v>
      </c>
      <c r="D254" s="12"/>
      <c r="E254" s="97">
        <f t="shared" si="28"/>
        <v>0</v>
      </c>
      <c r="F254" s="51"/>
      <c r="G254" s="51"/>
      <c r="H254" s="51"/>
      <c r="I254" s="51"/>
      <c r="J254" s="51"/>
      <c r="K254" s="51"/>
    </row>
    <row r="255" spans="1:11" ht="25.5" x14ac:dyDescent="0.25">
      <c r="A255" s="22">
        <v>5207</v>
      </c>
      <c r="B255" s="11">
        <v>422200</v>
      </c>
      <c r="C255" s="12" t="s">
        <v>229</v>
      </c>
      <c r="D255" s="12"/>
      <c r="E255" s="97">
        <f t="shared" si="28"/>
        <v>0</v>
      </c>
      <c r="F255" s="51"/>
      <c r="G255" s="51"/>
      <c r="H255" s="51"/>
      <c r="I255" s="51"/>
      <c r="J255" s="51"/>
      <c r="K255" s="51"/>
    </row>
    <row r="256" spans="1:11" ht="25.5" x14ac:dyDescent="0.25">
      <c r="A256" s="22">
        <v>5208</v>
      </c>
      <c r="B256" s="57">
        <v>422300</v>
      </c>
      <c r="C256" s="12" t="s">
        <v>230</v>
      </c>
      <c r="D256" s="40">
        <v>30000</v>
      </c>
      <c r="E256" s="97">
        <f t="shared" si="28"/>
        <v>15000</v>
      </c>
      <c r="F256" s="51"/>
      <c r="G256" s="51"/>
      <c r="H256" s="51"/>
      <c r="I256" s="50">
        <v>15000</v>
      </c>
      <c r="J256" s="51"/>
      <c r="K256" s="51"/>
    </row>
    <row r="257" spans="1:11" x14ac:dyDescent="0.25">
      <c r="A257" s="22">
        <v>5209</v>
      </c>
      <c r="B257" s="11">
        <v>422400</v>
      </c>
      <c r="C257" s="12" t="s">
        <v>231</v>
      </c>
      <c r="D257" s="12"/>
      <c r="E257" s="97">
        <f t="shared" si="28"/>
        <v>0</v>
      </c>
      <c r="F257" s="51"/>
      <c r="G257" s="51"/>
      <c r="H257" s="51"/>
      <c r="I257" s="51"/>
      <c r="J257" s="51"/>
      <c r="K257" s="51"/>
    </row>
    <row r="258" spans="1:11" x14ac:dyDescent="0.25">
      <c r="A258" s="22">
        <v>5210</v>
      </c>
      <c r="B258" s="11">
        <v>422900</v>
      </c>
      <c r="C258" s="12" t="s">
        <v>232</v>
      </c>
      <c r="D258" s="12"/>
      <c r="E258" s="97">
        <f t="shared" si="28"/>
        <v>0</v>
      </c>
      <c r="F258" s="51"/>
      <c r="G258" s="51"/>
      <c r="H258" s="51"/>
      <c r="I258" s="51"/>
      <c r="J258" s="51"/>
      <c r="K258" s="51"/>
    </row>
    <row r="259" spans="1:11" x14ac:dyDescent="0.25">
      <c r="A259" s="21">
        <v>5211</v>
      </c>
      <c r="B259" s="7">
        <v>423000</v>
      </c>
      <c r="C259" s="8" t="s">
        <v>233</v>
      </c>
      <c r="D259" s="33">
        <f>SUM(D260:D266)+D271</f>
        <v>8130584</v>
      </c>
      <c r="E259" s="79">
        <f t="shared" ref="E259:K259" si="30">SUM(E260:E266)+E271</f>
        <v>8155584</v>
      </c>
      <c r="F259" s="52">
        <f t="shared" si="30"/>
        <v>0</v>
      </c>
      <c r="G259" s="52">
        <f t="shared" si="30"/>
        <v>0</v>
      </c>
      <c r="H259" s="52">
        <f t="shared" si="30"/>
        <v>4065584</v>
      </c>
      <c r="I259" s="52">
        <f t="shared" si="30"/>
        <v>2585000</v>
      </c>
      <c r="J259" s="52">
        <f t="shared" si="30"/>
        <v>0</v>
      </c>
      <c r="K259" s="52">
        <f t="shared" si="30"/>
        <v>1505000</v>
      </c>
    </row>
    <row r="260" spans="1:11" x14ac:dyDescent="0.25">
      <c r="A260" s="22">
        <v>5212</v>
      </c>
      <c r="B260" s="11">
        <v>423100</v>
      </c>
      <c r="C260" s="12" t="s">
        <v>234</v>
      </c>
      <c r="D260" s="40"/>
      <c r="E260" s="97">
        <f>F260+G260+H260+I260+J260+K260</f>
        <v>0</v>
      </c>
      <c r="F260" s="50"/>
      <c r="G260" s="50"/>
      <c r="H260" s="50"/>
      <c r="I260" s="50"/>
      <c r="J260" s="50"/>
      <c r="K260" s="50"/>
    </row>
    <row r="261" spans="1:11" x14ac:dyDescent="0.25">
      <c r="A261" s="22">
        <v>5213</v>
      </c>
      <c r="B261" s="57">
        <v>423200</v>
      </c>
      <c r="C261" s="53" t="s">
        <v>235</v>
      </c>
      <c r="D261" s="50">
        <v>2085584</v>
      </c>
      <c r="E261" s="97">
        <f t="shared" ref="E261:E266" si="31">F261+G261+H261+I261+J261+K261</f>
        <v>2020584</v>
      </c>
      <c r="F261" s="50"/>
      <c r="G261" s="50"/>
      <c r="H261" s="50">
        <v>265584</v>
      </c>
      <c r="I261" s="50">
        <v>1755000</v>
      </c>
      <c r="J261" s="50"/>
      <c r="K261" s="50"/>
    </row>
    <row r="262" spans="1:11" ht="25.5" x14ac:dyDescent="0.25">
      <c r="A262" s="22">
        <v>5214</v>
      </c>
      <c r="B262" s="11">
        <v>423300</v>
      </c>
      <c r="C262" s="53" t="s">
        <v>236</v>
      </c>
      <c r="D262" s="40">
        <v>900000</v>
      </c>
      <c r="E262" s="97">
        <f t="shared" si="31"/>
        <v>860000</v>
      </c>
      <c r="F262" s="50"/>
      <c r="G262" s="50"/>
      <c r="H262" s="50"/>
      <c r="I262" s="50">
        <v>800000</v>
      </c>
      <c r="J262" s="50"/>
      <c r="K262" s="50">
        <v>60000</v>
      </c>
    </row>
    <row r="263" spans="1:11" x14ac:dyDescent="0.25">
      <c r="A263" s="22">
        <v>5215</v>
      </c>
      <c r="B263" s="11">
        <v>423400</v>
      </c>
      <c r="C263" s="53" t="s">
        <v>237</v>
      </c>
      <c r="D263" s="40">
        <v>150000</v>
      </c>
      <c r="E263" s="97">
        <f t="shared" si="31"/>
        <v>135000</v>
      </c>
      <c r="F263" s="50"/>
      <c r="G263" s="50"/>
      <c r="H263" s="50"/>
      <c r="I263" s="50">
        <v>30000</v>
      </c>
      <c r="J263" s="50"/>
      <c r="K263" s="50">
        <v>105000</v>
      </c>
    </row>
    <row r="264" spans="1:11" x14ac:dyDescent="0.25">
      <c r="A264" s="22">
        <v>5216</v>
      </c>
      <c r="B264" s="11">
        <v>423500</v>
      </c>
      <c r="C264" s="53" t="s">
        <v>238</v>
      </c>
      <c r="D264" s="40">
        <v>835000</v>
      </c>
      <c r="E264" s="97">
        <f t="shared" si="31"/>
        <v>1260000</v>
      </c>
      <c r="F264" s="50"/>
      <c r="G264" s="50"/>
      <c r="H264" s="50"/>
      <c r="I264" s="50"/>
      <c r="J264" s="50"/>
      <c r="K264" s="50">
        <v>1260000</v>
      </c>
    </row>
    <row r="265" spans="1:11" x14ac:dyDescent="0.25">
      <c r="A265" s="22">
        <v>5217</v>
      </c>
      <c r="B265" s="11">
        <v>423600</v>
      </c>
      <c r="C265" s="12" t="s">
        <v>239</v>
      </c>
      <c r="D265" s="40"/>
      <c r="E265" s="97">
        <f t="shared" si="31"/>
        <v>0</v>
      </c>
      <c r="F265" s="50"/>
      <c r="G265" s="50"/>
      <c r="H265" s="50"/>
      <c r="I265" s="50"/>
      <c r="J265" s="50"/>
      <c r="K265" s="50"/>
    </row>
    <row r="266" spans="1:11" x14ac:dyDescent="0.25">
      <c r="A266" s="22">
        <v>5218</v>
      </c>
      <c r="B266" s="11">
        <v>423700</v>
      </c>
      <c r="C266" s="12" t="s">
        <v>240</v>
      </c>
      <c r="D266" s="40">
        <v>150000</v>
      </c>
      <c r="E266" s="97">
        <f t="shared" si="31"/>
        <v>80000</v>
      </c>
      <c r="F266" s="50"/>
      <c r="G266" s="50"/>
      <c r="H266" s="50"/>
      <c r="I266" s="50"/>
      <c r="J266" s="50"/>
      <c r="K266" s="50">
        <v>80000</v>
      </c>
    </row>
    <row r="267" spans="1:11" ht="15" hidden="1" customHeight="1" x14ac:dyDescent="0.25">
      <c r="A267" s="133" t="s">
        <v>3</v>
      </c>
      <c r="B267" s="135" t="s">
        <v>4</v>
      </c>
      <c r="C267" s="135" t="s">
        <v>5</v>
      </c>
      <c r="D267" s="148" t="s">
        <v>459</v>
      </c>
      <c r="E267" s="151" t="s">
        <v>455</v>
      </c>
      <c r="F267" s="152"/>
      <c r="G267" s="152"/>
      <c r="H267" s="152"/>
      <c r="I267" s="152"/>
      <c r="J267" s="152"/>
      <c r="K267" s="153"/>
    </row>
    <row r="268" spans="1:11" ht="15" hidden="1" customHeight="1" x14ac:dyDescent="0.25">
      <c r="A268" s="134"/>
      <c r="B268" s="136"/>
      <c r="C268" s="137"/>
      <c r="D268" s="149"/>
      <c r="E268" s="154" t="s">
        <v>456</v>
      </c>
      <c r="F268" s="156" t="s">
        <v>457</v>
      </c>
      <c r="G268" s="157"/>
      <c r="H268" s="157"/>
      <c r="I268" s="158"/>
      <c r="J268" s="154" t="s">
        <v>9</v>
      </c>
      <c r="K268" s="159" t="s">
        <v>10</v>
      </c>
    </row>
    <row r="269" spans="1:11" ht="48.75" hidden="1" customHeight="1" x14ac:dyDescent="0.25">
      <c r="A269" s="134"/>
      <c r="B269" s="136"/>
      <c r="C269" s="137"/>
      <c r="D269" s="150"/>
      <c r="E269" s="155"/>
      <c r="F269" s="98" t="s">
        <v>458</v>
      </c>
      <c r="G269" s="98" t="s">
        <v>12</v>
      </c>
      <c r="H269" s="98" t="s">
        <v>13</v>
      </c>
      <c r="I269" s="98" t="s">
        <v>14</v>
      </c>
      <c r="J269" s="155"/>
      <c r="K269" s="160"/>
    </row>
    <row r="270" spans="1:11" hidden="1" x14ac:dyDescent="0.25">
      <c r="A270" s="19">
        <v>1</v>
      </c>
      <c r="B270" s="20">
        <v>2</v>
      </c>
      <c r="C270" s="20">
        <v>3</v>
      </c>
      <c r="D270" s="29">
        <v>4</v>
      </c>
      <c r="E270" s="99">
        <v>5</v>
      </c>
      <c r="F270" s="99">
        <v>6</v>
      </c>
      <c r="G270" s="99">
        <v>7</v>
      </c>
      <c r="H270" s="99">
        <v>8</v>
      </c>
      <c r="I270" s="99">
        <v>9</v>
      </c>
      <c r="J270" s="100">
        <v>10</v>
      </c>
      <c r="K270" s="100">
        <v>11</v>
      </c>
    </row>
    <row r="271" spans="1:11" x14ac:dyDescent="0.25">
      <c r="A271" s="22">
        <v>5219</v>
      </c>
      <c r="B271" s="11">
        <v>423900</v>
      </c>
      <c r="C271" s="53" t="s">
        <v>241</v>
      </c>
      <c r="D271" s="40">
        <v>4010000</v>
      </c>
      <c r="E271" s="97">
        <f>F271+G271+H271+I271+J271+K271</f>
        <v>3800000</v>
      </c>
      <c r="F271" s="50"/>
      <c r="G271" s="50"/>
      <c r="H271" s="50">
        <v>3800000</v>
      </c>
      <c r="I271" s="50"/>
      <c r="J271" s="50"/>
      <c r="K271" s="50"/>
    </row>
    <row r="272" spans="1:11" ht="25.5" x14ac:dyDescent="0.25">
      <c r="A272" s="21">
        <v>5220</v>
      </c>
      <c r="B272" s="7">
        <v>424000</v>
      </c>
      <c r="C272" s="8" t="s">
        <v>242</v>
      </c>
      <c r="D272" s="52">
        <f>SUM(D273:D279)</f>
        <v>6050000</v>
      </c>
      <c r="E272" s="79">
        <f t="shared" ref="E272:K272" si="32">SUM(E273:E279)</f>
        <v>4700000</v>
      </c>
      <c r="F272" s="52">
        <f t="shared" si="32"/>
        <v>0</v>
      </c>
      <c r="G272" s="52">
        <f t="shared" si="32"/>
        <v>0</v>
      </c>
      <c r="H272" s="52">
        <f>SUM(H273:H279)</f>
        <v>3000000</v>
      </c>
      <c r="I272" s="52">
        <f t="shared" si="32"/>
        <v>500000</v>
      </c>
      <c r="J272" s="52">
        <f t="shared" si="32"/>
        <v>0</v>
      </c>
      <c r="K272" s="52">
        <f t="shared" si="32"/>
        <v>1200000</v>
      </c>
    </row>
    <row r="273" spans="1:19" x14ac:dyDescent="0.25">
      <c r="A273" s="22">
        <v>5221</v>
      </c>
      <c r="B273" s="11">
        <v>424100</v>
      </c>
      <c r="C273" s="12" t="s">
        <v>243</v>
      </c>
      <c r="D273" s="53"/>
      <c r="E273" s="80"/>
      <c r="F273" s="51"/>
      <c r="G273" s="51"/>
      <c r="H273" s="51"/>
      <c r="I273" s="51"/>
      <c r="J273" s="51"/>
      <c r="K273" s="51"/>
    </row>
    <row r="274" spans="1:19" x14ac:dyDescent="0.25">
      <c r="A274" s="22">
        <v>5222</v>
      </c>
      <c r="B274" s="11">
        <v>424200</v>
      </c>
      <c r="C274" s="12" t="s">
        <v>244</v>
      </c>
      <c r="D274" s="53"/>
      <c r="E274" s="80"/>
      <c r="F274" s="51"/>
      <c r="G274" s="51"/>
      <c r="H274" s="51"/>
      <c r="I274" s="51"/>
      <c r="J274" s="51"/>
      <c r="K274" s="51"/>
    </row>
    <row r="275" spans="1:19" x14ac:dyDescent="0.25">
      <c r="A275" s="22">
        <v>5223</v>
      </c>
      <c r="B275" s="11">
        <v>424300</v>
      </c>
      <c r="C275" s="53" t="s">
        <v>245</v>
      </c>
      <c r="D275" s="50">
        <v>6050000</v>
      </c>
      <c r="E275" s="97">
        <f>F275+G275+H275+I275+J275+K275</f>
        <v>4700000</v>
      </c>
      <c r="F275" s="50"/>
      <c r="G275" s="50"/>
      <c r="H275" s="50">
        <v>3000000</v>
      </c>
      <c r="I275" s="50">
        <v>500000</v>
      </c>
      <c r="J275" s="50"/>
      <c r="K275" s="50">
        <v>1200000</v>
      </c>
    </row>
    <row r="276" spans="1:19" x14ac:dyDescent="0.25">
      <c r="A276" s="22">
        <v>5224</v>
      </c>
      <c r="B276" s="11">
        <v>424400</v>
      </c>
      <c r="C276" s="12" t="s">
        <v>246</v>
      </c>
      <c r="D276" s="53"/>
      <c r="E276" s="80"/>
      <c r="F276" s="50"/>
      <c r="G276" s="50"/>
      <c r="H276" s="50"/>
      <c r="I276" s="50"/>
      <c r="J276" s="50"/>
      <c r="K276" s="50"/>
    </row>
    <row r="277" spans="1:19" ht="25.5" x14ac:dyDescent="0.25">
      <c r="A277" s="22">
        <v>5225</v>
      </c>
      <c r="B277" s="11">
        <v>424500</v>
      </c>
      <c r="C277" s="12" t="s">
        <v>247</v>
      </c>
      <c r="D277" s="53"/>
      <c r="E277" s="80"/>
      <c r="F277" s="50"/>
      <c r="G277" s="50"/>
      <c r="H277" s="50"/>
      <c r="I277" s="50"/>
      <c r="J277" s="50"/>
      <c r="K277" s="50"/>
    </row>
    <row r="278" spans="1:19" ht="25.5" x14ac:dyDescent="0.25">
      <c r="A278" s="22">
        <v>5226</v>
      </c>
      <c r="B278" s="11">
        <v>424600</v>
      </c>
      <c r="C278" s="12" t="s">
        <v>248</v>
      </c>
      <c r="D278" s="53"/>
      <c r="E278" s="80"/>
      <c r="F278" s="50"/>
      <c r="G278" s="50"/>
      <c r="H278" s="50"/>
      <c r="I278" s="50"/>
      <c r="J278" s="50"/>
      <c r="K278" s="50"/>
    </row>
    <row r="279" spans="1:19" x14ac:dyDescent="0.25">
      <c r="A279" s="22">
        <v>5227</v>
      </c>
      <c r="B279" s="11">
        <v>424900</v>
      </c>
      <c r="C279" s="12" t="s">
        <v>249</v>
      </c>
      <c r="D279" s="53"/>
      <c r="E279" s="80"/>
      <c r="F279" s="50"/>
      <c r="G279" s="50"/>
      <c r="H279" s="50"/>
      <c r="I279" s="50"/>
      <c r="J279" s="50"/>
      <c r="K279" s="50"/>
    </row>
    <row r="280" spans="1:19" ht="25.5" x14ac:dyDescent="0.25">
      <c r="A280" s="21">
        <v>5228</v>
      </c>
      <c r="B280" s="7">
        <v>425000</v>
      </c>
      <c r="C280" s="8" t="s">
        <v>250</v>
      </c>
      <c r="D280" s="52">
        <f>D281+D282</f>
        <v>7317200</v>
      </c>
      <c r="E280" s="79">
        <f t="shared" ref="E280:K280" si="33">E281+E282</f>
        <v>8029416</v>
      </c>
      <c r="F280" s="52">
        <f t="shared" si="33"/>
        <v>0</v>
      </c>
      <c r="G280" s="52">
        <f t="shared" si="33"/>
        <v>0</v>
      </c>
      <c r="H280" s="52">
        <f t="shared" si="33"/>
        <v>334416</v>
      </c>
      <c r="I280" s="52">
        <f t="shared" si="33"/>
        <v>6616000</v>
      </c>
      <c r="J280" s="52">
        <f t="shared" si="33"/>
        <v>0</v>
      </c>
      <c r="K280" s="52">
        <f t="shared" si="33"/>
        <v>1079000</v>
      </c>
    </row>
    <row r="281" spans="1:19" ht="25.5" x14ac:dyDescent="0.25">
      <c r="A281" s="22">
        <v>5229</v>
      </c>
      <c r="B281" s="57">
        <v>425100</v>
      </c>
      <c r="C281" s="53" t="s">
        <v>251</v>
      </c>
      <c r="D281" s="50">
        <v>3260000</v>
      </c>
      <c r="E281" s="97">
        <f t="shared" ref="E281:E307" si="34">F281+G281+H281+I281+J281+K281</f>
        <v>3860000</v>
      </c>
      <c r="F281" s="50"/>
      <c r="G281" s="50"/>
      <c r="H281" s="50"/>
      <c r="I281" s="50">
        <v>2831000</v>
      </c>
      <c r="J281" s="50"/>
      <c r="K281" s="50">
        <v>1029000</v>
      </c>
    </row>
    <row r="282" spans="1:19" x14ac:dyDescent="0.25">
      <c r="A282" s="22">
        <v>5230</v>
      </c>
      <c r="B282" s="57">
        <v>425200</v>
      </c>
      <c r="C282" s="53" t="s">
        <v>252</v>
      </c>
      <c r="D282" s="50">
        <v>4057200</v>
      </c>
      <c r="E282" s="97">
        <f t="shared" si="34"/>
        <v>4169416</v>
      </c>
      <c r="F282" s="50"/>
      <c r="G282" s="50"/>
      <c r="H282" s="50">
        <v>334416</v>
      </c>
      <c r="I282" s="50">
        <v>3785000</v>
      </c>
      <c r="J282" s="50"/>
      <c r="K282" s="50">
        <v>50000</v>
      </c>
    </row>
    <row r="283" spans="1:19" x14ac:dyDescent="0.25">
      <c r="A283" s="21">
        <v>5231</v>
      </c>
      <c r="B283" s="7">
        <v>426000</v>
      </c>
      <c r="C283" s="8" t="s">
        <v>253</v>
      </c>
      <c r="D283" s="52">
        <f>D284+D285+D287+D289+D290+D294+D295+D296+D306+D307</f>
        <v>169423872</v>
      </c>
      <c r="E283" s="79">
        <f>F283+G283+H283+I283+J283+K283</f>
        <v>168006872</v>
      </c>
      <c r="F283" s="52">
        <f>SUM(F284:F307)</f>
        <v>2450000</v>
      </c>
      <c r="G283" s="52">
        <f t="shared" ref="G283:J283" si="35">SUM(G284:G307)</f>
        <v>0</v>
      </c>
      <c r="H283" s="52">
        <f t="shared" si="35"/>
        <v>0</v>
      </c>
      <c r="I283" s="52">
        <f>I284+I285+I286+I287+I288+I289+I290+I294+I296+I306+I307</f>
        <v>163801872</v>
      </c>
      <c r="J283" s="52">
        <f t="shared" si="35"/>
        <v>0</v>
      </c>
      <c r="K283" s="52">
        <f>K284+K285+K287+K289+K296+K306+K307+K290</f>
        <v>1755000</v>
      </c>
    </row>
    <row r="284" spans="1:19" x14ac:dyDescent="0.25">
      <c r="A284" s="22">
        <v>5232</v>
      </c>
      <c r="B284" s="57">
        <v>426100</v>
      </c>
      <c r="C284" s="53" t="s">
        <v>254</v>
      </c>
      <c r="D284" s="50">
        <v>1700000</v>
      </c>
      <c r="E284" s="97">
        <f>F284+G284+H284+I284+J284+K284</f>
        <v>2050000</v>
      </c>
      <c r="F284" s="50"/>
      <c r="G284" s="50"/>
      <c r="H284" s="50"/>
      <c r="I284" s="50">
        <v>1900000</v>
      </c>
      <c r="J284" s="50"/>
      <c r="K284" s="50">
        <v>150000</v>
      </c>
    </row>
    <row r="285" spans="1:19" s="58" customFormat="1" x14ac:dyDescent="0.25">
      <c r="A285" s="56"/>
      <c r="B285" s="57">
        <v>426121</v>
      </c>
      <c r="C285" s="53" t="s">
        <v>496</v>
      </c>
      <c r="D285" s="50">
        <v>45000</v>
      </c>
      <c r="E285" s="97">
        <f>F285+G285+H285+I285+J285+K285</f>
        <v>45000</v>
      </c>
      <c r="F285" s="50"/>
      <c r="G285" s="50"/>
      <c r="H285" s="50"/>
      <c r="I285" s="50">
        <v>45000</v>
      </c>
      <c r="J285" s="50"/>
      <c r="K285" s="50"/>
      <c r="L285" s="1"/>
      <c r="M285" s="1"/>
      <c r="N285" s="1"/>
      <c r="O285" s="1"/>
      <c r="P285" s="1"/>
      <c r="Q285" s="1"/>
      <c r="R285" s="1"/>
      <c r="S285" s="1"/>
    </row>
    <row r="286" spans="1:19" s="59" customFormat="1" x14ac:dyDescent="0.25">
      <c r="A286" s="56"/>
      <c r="B286" s="57">
        <v>426124</v>
      </c>
      <c r="C286" s="53" t="s">
        <v>497</v>
      </c>
      <c r="D286" s="50">
        <v>5000</v>
      </c>
      <c r="E286" s="97">
        <f>F286+G286+H286+I286+J286+K286</f>
        <v>5000</v>
      </c>
      <c r="F286" s="50"/>
      <c r="G286" s="50"/>
      <c r="H286" s="50"/>
      <c r="I286" s="50">
        <v>5000</v>
      </c>
      <c r="J286" s="50"/>
      <c r="K286" s="50"/>
      <c r="L286" s="1"/>
      <c r="M286" s="1"/>
      <c r="N286" s="1"/>
      <c r="O286" s="1"/>
      <c r="P286" s="1"/>
      <c r="Q286" s="1"/>
      <c r="R286" s="1"/>
      <c r="S286" s="1"/>
    </row>
    <row r="287" spans="1:19" x14ac:dyDescent="0.25">
      <c r="A287" s="22"/>
      <c r="B287" s="57">
        <v>426131</v>
      </c>
      <c r="C287" s="53" t="s">
        <v>483</v>
      </c>
      <c r="D287" s="50">
        <v>40000</v>
      </c>
      <c r="E287" s="97">
        <f>F287+G287+H287+I287+J287+K287</f>
        <v>40000</v>
      </c>
      <c r="F287" s="50"/>
      <c r="G287" s="50"/>
      <c r="H287" s="50"/>
      <c r="I287" s="50"/>
      <c r="J287" s="50"/>
      <c r="K287" s="50">
        <v>40000</v>
      </c>
    </row>
    <row r="288" spans="1:19" x14ac:dyDescent="0.25">
      <c r="A288" s="22">
        <v>5233</v>
      </c>
      <c r="B288" s="11">
        <v>426200</v>
      </c>
      <c r="C288" s="12" t="s">
        <v>255</v>
      </c>
      <c r="D288" s="50"/>
      <c r="E288" s="97">
        <f t="shared" si="34"/>
        <v>0</v>
      </c>
      <c r="F288" s="50"/>
      <c r="G288" s="50"/>
      <c r="H288" s="50"/>
      <c r="I288" s="50"/>
      <c r="J288" s="50"/>
      <c r="K288" s="50"/>
    </row>
    <row r="289" spans="1:11" ht="25.5" x14ac:dyDescent="0.25">
      <c r="A289" s="22">
        <v>5234</v>
      </c>
      <c r="B289" s="11">
        <v>426300</v>
      </c>
      <c r="C289" s="12" t="s">
        <v>256</v>
      </c>
      <c r="D289" s="50">
        <v>130000</v>
      </c>
      <c r="E289" s="97">
        <f t="shared" si="34"/>
        <v>130000</v>
      </c>
      <c r="F289" s="50"/>
      <c r="G289" s="50"/>
      <c r="H289" s="50"/>
      <c r="I289" s="50"/>
      <c r="J289" s="50"/>
      <c r="K289" s="50">
        <v>130000</v>
      </c>
    </row>
    <row r="290" spans="1:11" x14ac:dyDescent="0.25">
      <c r="A290" s="22">
        <v>5235</v>
      </c>
      <c r="B290" s="11">
        <v>426400</v>
      </c>
      <c r="C290" s="12" t="s">
        <v>257</v>
      </c>
      <c r="D290" s="50">
        <v>5758000</v>
      </c>
      <c r="E290" s="97">
        <f t="shared" si="34"/>
        <v>6615000</v>
      </c>
      <c r="F290" s="50"/>
      <c r="G290" s="50"/>
      <c r="H290" s="50"/>
      <c r="I290" s="50">
        <f>I291+I292+I293</f>
        <v>6450000</v>
      </c>
      <c r="J290" s="50">
        <f t="shared" ref="J290:K290" si="36">J291+J292+J293</f>
        <v>0</v>
      </c>
      <c r="K290" s="50">
        <f t="shared" si="36"/>
        <v>165000</v>
      </c>
    </row>
    <row r="291" spans="1:11" x14ac:dyDescent="0.25">
      <c r="A291" s="22"/>
      <c r="B291" s="11">
        <v>426411</v>
      </c>
      <c r="C291" s="12" t="s">
        <v>485</v>
      </c>
      <c r="D291" s="50">
        <v>1200000</v>
      </c>
      <c r="E291" s="97">
        <f>I291</f>
        <v>1700000</v>
      </c>
      <c r="F291" s="50"/>
      <c r="G291" s="50"/>
      <c r="H291" s="50"/>
      <c r="I291" s="50">
        <v>1700000</v>
      </c>
      <c r="J291" s="50"/>
      <c r="K291" s="50"/>
    </row>
    <row r="292" spans="1:11" x14ac:dyDescent="0.25">
      <c r="A292" s="22"/>
      <c r="B292" s="11">
        <v>426412</v>
      </c>
      <c r="C292" s="12" t="s">
        <v>486</v>
      </c>
      <c r="D292" s="50">
        <v>3843000</v>
      </c>
      <c r="E292" s="97">
        <f>I292</f>
        <v>4200000</v>
      </c>
      <c r="F292" s="50"/>
      <c r="G292" s="50"/>
      <c r="H292" s="50"/>
      <c r="I292" s="50">
        <v>4200000</v>
      </c>
      <c r="J292" s="50"/>
      <c r="K292" s="50"/>
    </row>
    <row r="293" spans="1:11" ht="38.25" x14ac:dyDescent="0.25">
      <c r="A293" s="22"/>
      <c r="B293" s="11">
        <v>426491</v>
      </c>
      <c r="C293" s="12" t="s">
        <v>484</v>
      </c>
      <c r="D293" s="50">
        <v>550000</v>
      </c>
      <c r="E293" s="97">
        <f>I293+K293</f>
        <v>715000</v>
      </c>
      <c r="F293" s="50"/>
      <c r="G293" s="50"/>
      <c r="H293" s="50"/>
      <c r="I293" s="50">
        <v>550000</v>
      </c>
      <c r="J293" s="50"/>
      <c r="K293" s="50">
        <v>165000</v>
      </c>
    </row>
    <row r="294" spans="1:11" ht="25.5" x14ac:dyDescent="0.25">
      <c r="A294" s="22">
        <v>5236</v>
      </c>
      <c r="B294" s="11">
        <v>426500</v>
      </c>
      <c r="C294" s="12" t="s">
        <v>258</v>
      </c>
      <c r="D294" s="50">
        <v>128472</v>
      </c>
      <c r="E294" s="97">
        <f t="shared" si="34"/>
        <v>128472</v>
      </c>
      <c r="F294" s="50"/>
      <c r="G294" s="50"/>
      <c r="H294" s="50"/>
      <c r="I294" s="50">
        <v>128472</v>
      </c>
      <c r="J294" s="50"/>
      <c r="K294" s="50"/>
    </row>
    <row r="295" spans="1:11" ht="25.5" x14ac:dyDescent="0.25">
      <c r="A295" s="22">
        <v>5237</v>
      </c>
      <c r="B295" s="11">
        <v>426600</v>
      </c>
      <c r="C295" s="12" t="s">
        <v>259</v>
      </c>
      <c r="D295" s="40"/>
      <c r="E295" s="97">
        <f t="shared" si="34"/>
        <v>0</v>
      </c>
      <c r="F295" s="50"/>
      <c r="G295" s="50"/>
      <c r="H295" s="50"/>
      <c r="I295" s="50"/>
      <c r="J295" s="50"/>
      <c r="K295" s="50"/>
    </row>
    <row r="296" spans="1:11" ht="25.5" x14ac:dyDescent="0.25">
      <c r="A296" s="22">
        <v>5238</v>
      </c>
      <c r="B296" s="11">
        <v>426700</v>
      </c>
      <c r="C296" s="12" t="s">
        <v>260</v>
      </c>
      <c r="D296" s="40">
        <f>SUM(D297:D305)</f>
        <v>158822400</v>
      </c>
      <c r="E296" s="97">
        <f t="shared" si="34"/>
        <v>155043400</v>
      </c>
      <c r="F296" s="50"/>
      <c r="G296" s="50"/>
      <c r="H296" s="50"/>
      <c r="I296" s="50">
        <f>I297+I298+I299+I300+I301+I302+I303+I304+I305</f>
        <v>153973400</v>
      </c>
      <c r="J296" s="50"/>
      <c r="K296" s="50">
        <f>K297+K298+K299+K300+K301+K302+K303+K304+K305</f>
        <v>1070000</v>
      </c>
    </row>
    <row r="297" spans="1:11" ht="25.5" x14ac:dyDescent="0.25">
      <c r="A297" s="22"/>
      <c r="B297" s="11">
        <v>4267111</v>
      </c>
      <c r="C297" s="12" t="s">
        <v>487</v>
      </c>
      <c r="D297" s="40">
        <v>4823400</v>
      </c>
      <c r="E297" s="97">
        <f>F297+G297+H297+I297+J297+K297</f>
        <v>4723400</v>
      </c>
      <c r="F297" s="50"/>
      <c r="G297" s="50"/>
      <c r="H297" s="50"/>
      <c r="I297" s="50">
        <v>4623400</v>
      </c>
      <c r="J297" s="50"/>
      <c r="K297" s="50">
        <v>100000</v>
      </c>
    </row>
    <row r="298" spans="1:11" x14ac:dyDescent="0.25">
      <c r="A298" s="22"/>
      <c r="B298" s="11">
        <v>4267115</v>
      </c>
      <c r="C298" s="12" t="s">
        <v>488</v>
      </c>
      <c r="D298" s="50">
        <v>80000</v>
      </c>
      <c r="E298" s="97">
        <f t="shared" ref="E298:E305" si="37">F298+G298+H298+I298+J298+K298</f>
        <v>85500</v>
      </c>
      <c r="F298" s="50"/>
      <c r="G298" s="50"/>
      <c r="H298" s="50"/>
      <c r="I298" s="50">
        <v>85500</v>
      </c>
      <c r="J298" s="50"/>
      <c r="K298" s="50"/>
    </row>
    <row r="299" spans="1:11" x14ac:dyDescent="0.25">
      <c r="A299" s="22"/>
      <c r="B299" s="11">
        <v>4267117</v>
      </c>
      <c r="C299" s="12" t="s">
        <v>489</v>
      </c>
      <c r="D299" s="50">
        <v>15000</v>
      </c>
      <c r="E299" s="97">
        <f t="shared" si="37"/>
        <v>9500</v>
      </c>
      <c r="F299" s="50"/>
      <c r="G299" s="50"/>
      <c r="H299" s="50"/>
      <c r="I299" s="50">
        <v>9500</v>
      </c>
      <c r="J299" s="50"/>
      <c r="K299" s="50"/>
    </row>
    <row r="300" spans="1:11" x14ac:dyDescent="0.25">
      <c r="A300" s="22"/>
      <c r="B300" s="11">
        <v>4267112</v>
      </c>
      <c r="C300" s="12" t="s">
        <v>490</v>
      </c>
      <c r="D300" s="50">
        <v>2109000</v>
      </c>
      <c r="E300" s="97">
        <f t="shared" si="37"/>
        <v>2109000</v>
      </c>
      <c r="F300" s="50"/>
      <c r="G300" s="50"/>
      <c r="H300" s="50"/>
      <c r="I300" s="50">
        <v>1309000</v>
      </c>
      <c r="J300" s="50"/>
      <c r="K300" s="50">
        <v>800000</v>
      </c>
    </row>
    <row r="301" spans="1:11" x14ac:dyDescent="0.25">
      <c r="A301" s="22"/>
      <c r="B301" s="11">
        <v>4267113</v>
      </c>
      <c r="C301" s="12" t="s">
        <v>491</v>
      </c>
      <c r="D301" s="50">
        <v>8775000</v>
      </c>
      <c r="E301" s="97">
        <f t="shared" si="37"/>
        <v>10466000</v>
      </c>
      <c r="F301" s="50"/>
      <c r="G301" s="50"/>
      <c r="H301" s="50"/>
      <c r="I301" s="50">
        <v>10396000</v>
      </c>
      <c r="J301" s="50"/>
      <c r="K301" s="50">
        <v>70000</v>
      </c>
    </row>
    <row r="302" spans="1:11" x14ac:dyDescent="0.25">
      <c r="A302" s="22"/>
      <c r="B302" s="11">
        <v>4267118</v>
      </c>
      <c r="C302" s="12" t="s">
        <v>492</v>
      </c>
      <c r="D302" s="50">
        <v>3500000</v>
      </c>
      <c r="E302" s="97">
        <f t="shared" si="37"/>
        <v>4550000</v>
      </c>
      <c r="F302" s="50"/>
      <c r="G302" s="50"/>
      <c r="H302" s="50"/>
      <c r="I302" s="50">
        <v>4550000</v>
      </c>
      <c r="J302" s="50"/>
      <c r="K302" s="50"/>
    </row>
    <row r="303" spans="1:11" x14ac:dyDescent="0.25">
      <c r="A303" s="22"/>
      <c r="B303" s="11">
        <v>426721</v>
      </c>
      <c r="C303" s="12" t="s">
        <v>495</v>
      </c>
      <c r="D303" s="50">
        <v>9020000</v>
      </c>
      <c r="E303" s="97">
        <f t="shared" si="37"/>
        <v>7600000</v>
      </c>
      <c r="F303" s="50"/>
      <c r="G303" s="50"/>
      <c r="H303" s="50"/>
      <c r="I303" s="50">
        <v>7500000</v>
      </c>
      <c r="J303" s="50"/>
      <c r="K303" s="50">
        <v>100000</v>
      </c>
    </row>
    <row r="304" spans="1:11" x14ac:dyDescent="0.25">
      <c r="A304" s="22"/>
      <c r="B304" s="11">
        <v>426751</v>
      </c>
      <c r="C304" s="12" t="s">
        <v>493</v>
      </c>
      <c r="D304" s="50">
        <v>120000000</v>
      </c>
      <c r="E304" s="97">
        <f t="shared" si="37"/>
        <v>115000000</v>
      </c>
      <c r="F304" s="50"/>
      <c r="G304" s="50"/>
      <c r="H304" s="50"/>
      <c r="I304" s="50">
        <v>115000000</v>
      </c>
      <c r="J304" s="50"/>
      <c r="K304" s="50"/>
    </row>
    <row r="305" spans="1:11" ht="25.5" x14ac:dyDescent="0.25">
      <c r="A305" s="22"/>
      <c r="B305" s="11">
        <v>426752</v>
      </c>
      <c r="C305" s="12" t="s">
        <v>494</v>
      </c>
      <c r="D305" s="50">
        <v>10500000</v>
      </c>
      <c r="E305" s="97">
        <f t="shared" si="37"/>
        <v>10500000</v>
      </c>
      <c r="F305" s="50"/>
      <c r="G305" s="50"/>
      <c r="H305" s="50"/>
      <c r="I305" s="50">
        <v>10500000</v>
      </c>
      <c r="J305" s="50"/>
      <c r="K305" s="50"/>
    </row>
    <row r="306" spans="1:11" ht="25.5" x14ac:dyDescent="0.25">
      <c r="A306" s="22">
        <v>5239</v>
      </c>
      <c r="B306" s="11">
        <v>426800</v>
      </c>
      <c r="C306" s="12" t="s">
        <v>261</v>
      </c>
      <c r="D306" s="50">
        <v>900000</v>
      </c>
      <c r="E306" s="97">
        <f t="shared" si="34"/>
        <v>1050000</v>
      </c>
      <c r="F306" s="50"/>
      <c r="G306" s="50"/>
      <c r="H306" s="50"/>
      <c r="I306" s="50">
        <v>1000000</v>
      </c>
      <c r="J306" s="50"/>
      <c r="K306" s="50">
        <v>50000</v>
      </c>
    </row>
    <row r="307" spans="1:11" x14ac:dyDescent="0.25">
      <c r="A307" s="22">
        <v>5240</v>
      </c>
      <c r="B307" s="57">
        <v>426900</v>
      </c>
      <c r="C307" s="12" t="s">
        <v>262</v>
      </c>
      <c r="D307" s="50">
        <v>1900000</v>
      </c>
      <c r="E307" s="97">
        <f t="shared" si="34"/>
        <v>2900000</v>
      </c>
      <c r="F307" s="50">
        <v>2450000</v>
      </c>
      <c r="G307" s="50"/>
      <c r="H307" s="50"/>
      <c r="I307" s="50">
        <v>300000</v>
      </c>
      <c r="J307" s="50"/>
      <c r="K307" s="50">
        <v>150000</v>
      </c>
    </row>
    <row r="308" spans="1:11" ht="25.5" x14ac:dyDescent="0.25">
      <c r="A308" s="21">
        <v>5241</v>
      </c>
      <c r="B308" s="7">
        <v>430000</v>
      </c>
      <c r="C308" s="8" t="s">
        <v>263</v>
      </c>
      <c r="D308" s="8"/>
      <c r="E308" s="80"/>
      <c r="F308" s="51"/>
      <c r="G308" s="51"/>
      <c r="H308" s="51"/>
      <c r="I308" s="51"/>
      <c r="J308" s="51"/>
      <c r="K308" s="51"/>
    </row>
    <row r="309" spans="1:11" ht="25.5" x14ac:dyDescent="0.25">
      <c r="A309" s="21">
        <v>5242</v>
      </c>
      <c r="B309" s="7">
        <v>431000</v>
      </c>
      <c r="C309" s="8" t="s">
        <v>264</v>
      </c>
      <c r="D309" s="8"/>
      <c r="E309" s="80"/>
      <c r="F309" s="51"/>
      <c r="G309" s="51"/>
      <c r="H309" s="51"/>
      <c r="I309" s="51"/>
      <c r="J309" s="51"/>
      <c r="K309" s="51"/>
    </row>
    <row r="310" spans="1:11" ht="25.5" x14ac:dyDescent="0.25">
      <c r="A310" s="22">
        <v>5243</v>
      </c>
      <c r="B310" s="11">
        <v>431100</v>
      </c>
      <c r="C310" s="12" t="s">
        <v>265</v>
      </c>
      <c r="D310" s="12"/>
      <c r="E310" s="80"/>
      <c r="F310" s="51"/>
      <c r="G310" s="51"/>
      <c r="H310" s="51"/>
      <c r="I310" s="51"/>
      <c r="J310" s="51"/>
      <c r="K310" s="51"/>
    </row>
    <row r="311" spans="1:11" x14ac:dyDescent="0.25">
      <c r="A311" s="22">
        <v>5244</v>
      </c>
      <c r="B311" s="11">
        <v>431200</v>
      </c>
      <c r="C311" s="12" t="s">
        <v>266</v>
      </c>
      <c r="D311" s="12"/>
      <c r="E311" s="80"/>
      <c r="F311" s="27"/>
      <c r="G311" s="27"/>
      <c r="H311" s="27"/>
      <c r="I311" s="27"/>
      <c r="J311" s="27"/>
      <c r="K311" s="27"/>
    </row>
    <row r="312" spans="1:11" ht="25.5" x14ac:dyDescent="0.25">
      <c r="A312" s="22">
        <v>5245</v>
      </c>
      <c r="B312" s="11">
        <v>431300</v>
      </c>
      <c r="C312" s="12" t="s">
        <v>267</v>
      </c>
      <c r="D312" s="12"/>
      <c r="E312" s="80"/>
      <c r="F312" s="27"/>
      <c r="G312" s="27"/>
      <c r="H312" s="27"/>
      <c r="I312" s="27"/>
      <c r="J312" s="27"/>
      <c r="K312" s="27"/>
    </row>
    <row r="313" spans="1:11" hidden="1" x14ac:dyDescent="0.25">
      <c r="A313" s="133" t="s">
        <v>3</v>
      </c>
      <c r="B313" s="135" t="s">
        <v>4</v>
      </c>
      <c r="C313" s="135" t="s">
        <v>5</v>
      </c>
      <c r="D313" s="148" t="s">
        <v>459</v>
      </c>
      <c r="E313" s="140" t="s">
        <v>455</v>
      </c>
      <c r="F313" s="141"/>
      <c r="G313" s="141"/>
      <c r="H313" s="141"/>
      <c r="I313" s="141"/>
      <c r="J313" s="141"/>
      <c r="K313" s="142"/>
    </row>
    <row r="314" spans="1:11" hidden="1" x14ac:dyDescent="0.25">
      <c r="A314" s="134"/>
      <c r="B314" s="136"/>
      <c r="C314" s="137"/>
      <c r="D314" s="149"/>
      <c r="E314" s="143" t="s">
        <v>456</v>
      </c>
      <c r="F314" s="145" t="s">
        <v>457</v>
      </c>
      <c r="G314" s="146"/>
      <c r="H314" s="146"/>
      <c r="I314" s="147"/>
      <c r="J314" s="143" t="s">
        <v>9</v>
      </c>
      <c r="K314" s="138" t="s">
        <v>10</v>
      </c>
    </row>
    <row r="315" spans="1:11" ht="25.5" hidden="1" x14ac:dyDescent="0.25">
      <c r="A315" s="134"/>
      <c r="B315" s="136"/>
      <c r="C315" s="137"/>
      <c r="D315" s="150"/>
      <c r="E315" s="144"/>
      <c r="F315" s="20" t="s">
        <v>458</v>
      </c>
      <c r="G315" s="20" t="s">
        <v>12</v>
      </c>
      <c r="H315" s="20" t="s">
        <v>13</v>
      </c>
      <c r="I315" s="20" t="s">
        <v>14</v>
      </c>
      <c r="J315" s="144"/>
      <c r="K315" s="139"/>
    </row>
    <row r="316" spans="1:11" hidden="1" x14ac:dyDescent="0.25">
      <c r="A316" s="19">
        <v>1</v>
      </c>
      <c r="B316" s="20">
        <v>2</v>
      </c>
      <c r="C316" s="20">
        <v>3</v>
      </c>
      <c r="D316" s="29">
        <v>4</v>
      </c>
      <c r="E316" s="29">
        <v>5</v>
      </c>
      <c r="F316" s="29">
        <v>6</v>
      </c>
      <c r="G316" s="29">
        <v>7</v>
      </c>
      <c r="H316" s="29">
        <v>8</v>
      </c>
      <c r="I316" s="29">
        <v>9</v>
      </c>
      <c r="J316" s="30">
        <v>10</v>
      </c>
      <c r="K316" s="30">
        <v>11</v>
      </c>
    </row>
    <row r="317" spans="1:11" ht="25.5" hidden="1" x14ac:dyDescent="0.25">
      <c r="A317" s="21">
        <v>5246</v>
      </c>
      <c r="B317" s="7">
        <v>432000</v>
      </c>
      <c r="C317" s="8" t="s">
        <v>268</v>
      </c>
      <c r="D317" s="8"/>
      <c r="E317" s="27"/>
      <c r="F317" s="27"/>
      <c r="G317" s="27"/>
      <c r="H317" s="27"/>
      <c r="I317" s="27"/>
      <c r="J317" s="27"/>
      <c r="K317" s="27"/>
    </row>
    <row r="318" spans="1:11" hidden="1" x14ac:dyDescent="0.25">
      <c r="A318" s="22">
        <v>5247</v>
      </c>
      <c r="B318" s="11">
        <v>432100</v>
      </c>
      <c r="C318" s="12" t="s">
        <v>269</v>
      </c>
      <c r="D318" s="12"/>
      <c r="E318" s="27"/>
      <c r="F318" s="27"/>
      <c r="G318" s="27"/>
      <c r="H318" s="27"/>
      <c r="I318" s="27"/>
      <c r="J318" s="27"/>
      <c r="K318" s="27"/>
    </row>
    <row r="319" spans="1:11" hidden="1" x14ac:dyDescent="0.25">
      <c r="A319" s="21">
        <v>5248</v>
      </c>
      <c r="B319" s="7">
        <v>433000</v>
      </c>
      <c r="C319" s="8" t="s">
        <v>270</v>
      </c>
      <c r="D319" s="8"/>
      <c r="E319" s="27"/>
      <c r="F319" s="27"/>
      <c r="G319" s="27"/>
      <c r="H319" s="27"/>
      <c r="I319" s="27"/>
      <c r="J319" s="27"/>
      <c r="K319" s="27"/>
    </row>
    <row r="320" spans="1:11" hidden="1" x14ac:dyDescent="0.25">
      <c r="A320" s="22">
        <v>5249</v>
      </c>
      <c r="B320" s="11">
        <v>433100</v>
      </c>
      <c r="C320" s="12" t="s">
        <v>271</v>
      </c>
      <c r="D320" s="12"/>
      <c r="E320" s="27"/>
      <c r="F320" s="27"/>
      <c r="G320" s="27"/>
      <c r="H320" s="27"/>
      <c r="I320" s="27"/>
      <c r="J320" s="27"/>
      <c r="K320" s="27"/>
    </row>
    <row r="321" spans="1:11" ht="25.5" hidden="1" x14ac:dyDescent="0.25">
      <c r="A321" s="21">
        <v>5250</v>
      </c>
      <c r="B321" s="7">
        <v>434000</v>
      </c>
      <c r="C321" s="8" t="s">
        <v>272</v>
      </c>
      <c r="D321" s="8"/>
      <c r="E321" s="27"/>
      <c r="F321" s="27"/>
      <c r="G321" s="27"/>
      <c r="H321" s="27"/>
      <c r="I321" s="27"/>
      <c r="J321" s="27"/>
      <c r="K321" s="27"/>
    </row>
    <row r="322" spans="1:11" hidden="1" x14ac:dyDescent="0.25">
      <c r="A322" s="22">
        <v>5251</v>
      </c>
      <c r="B322" s="11">
        <v>434100</v>
      </c>
      <c r="C322" s="12" t="s">
        <v>273</v>
      </c>
      <c r="D322" s="12"/>
      <c r="E322" s="27"/>
      <c r="F322" s="27"/>
      <c r="G322" s="27"/>
      <c r="H322" s="27"/>
      <c r="I322" s="27"/>
      <c r="J322" s="27"/>
      <c r="K322" s="27"/>
    </row>
    <row r="323" spans="1:11" hidden="1" x14ac:dyDescent="0.25">
      <c r="A323" s="22">
        <v>5252</v>
      </c>
      <c r="B323" s="11">
        <v>434200</v>
      </c>
      <c r="C323" s="12" t="s">
        <v>274</v>
      </c>
      <c r="D323" s="12"/>
      <c r="E323" s="27"/>
      <c r="F323" s="27"/>
      <c r="G323" s="27"/>
      <c r="H323" s="27"/>
      <c r="I323" s="27"/>
      <c r="J323" s="27"/>
      <c r="K323" s="27"/>
    </row>
    <row r="324" spans="1:11" hidden="1" x14ac:dyDescent="0.25">
      <c r="A324" s="22">
        <v>5253</v>
      </c>
      <c r="B324" s="11">
        <v>434300</v>
      </c>
      <c r="C324" s="12" t="s">
        <v>275</v>
      </c>
      <c r="D324" s="12"/>
      <c r="E324" s="27"/>
      <c r="F324" s="27"/>
      <c r="G324" s="27"/>
      <c r="H324" s="27"/>
      <c r="I324" s="27"/>
      <c r="J324" s="27"/>
      <c r="K324" s="27"/>
    </row>
    <row r="325" spans="1:11" ht="25.5" hidden="1" x14ac:dyDescent="0.25">
      <c r="A325" s="21">
        <v>5254</v>
      </c>
      <c r="B325" s="7">
        <v>435000</v>
      </c>
      <c r="C325" s="8" t="s">
        <v>276</v>
      </c>
      <c r="D325" s="8"/>
      <c r="E325" s="27"/>
      <c r="F325" s="27"/>
      <c r="G325" s="27"/>
      <c r="H325" s="27"/>
      <c r="I325" s="27"/>
      <c r="J325" s="27"/>
      <c r="K325" s="27"/>
    </row>
    <row r="326" spans="1:11" hidden="1" x14ac:dyDescent="0.25">
      <c r="A326" s="22">
        <v>5255</v>
      </c>
      <c r="B326" s="11">
        <v>435100</v>
      </c>
      <c r="C326" s="12" t="s">
        <v>277</v>
      </c>
      <c r="D326" s="12"/>
      <c r="E326" s="27"/>
      <c r="F326" s="27"/>
      <c r="G326" s="27"/>
      <c r="H326" s="27"/>
      <c r="I326" s="27"/>
      <c r="J326" s="27"/>
      <c r="K326" s="27"/>
    </row>
    <row r="327" spans="1:11" ht="25.5" hidden="1" x14ac:dyDescent="0.25">
      <c r="A327" s="21">
        <v>5256</v>
      </c>
      <c r="B327" s="7">
        <v>440000</v>
      </c>
      <c r="C327" s="8" t="s">
        <v>278</v>
      </c>
      <c r="D327" s="8"/>
      <c r="E327" s="27"/>
      <c r="F327" s="27"/>
      <c r="G327" s="27"/>
      <c r="H327" s="27"/>
      <c r="I327" s="27"/>
      <c r="J327" s="27"/>
      <c r="K327" s="27"/>
    </row>
    <row r="328" spans="1:11" ht="25.5" hidden="1" x14ac:dyDescent="0.25">
      <c r="A328" s="21">
        <v>5257</v>
      </c>
      <c r="B328" s="7">
        <v>441000</v>
      </c>
      <c r="C328" s="8" t="s">
        <v>279</v>
      </c>
      <c r="D328" s="8"/>
      <c r="E328" s="27"/>
      <c r="F328" s="27"/>
      <c r="G328" s="27"/>
      <c r="H328" s="27"/>
      <c r="I328" s="27"/>
      <c r="J328" s="27"/>
      <c r="K328" s="27"/>
    </row>
    <row r="329" spans="1:11" ht="25.5" hidden="1" x14ac:dyDescent="0.25">
      <c r="A329" s="22">
        <v>5258</v>
      </c>
      <c r="B329" s="11">
        <v>441100</v>
      </c>
      <c r="C329" s="12" t="s">
        <v>280</v>
      </c>
      <c r="D329" s="12"/>
      <c r="E329" s="27"/>
      <c r="F329" s="27"/>
      <c r="G329" s="27"/>
      <c r="H329" s="27"/>
      <c r="I329" s="27"/>
      <c r="J329" s="27"/>
      <c r="K329" s="27"/>
    </row>
    <row r="330" spans="1:11" hidden="1" x14ac:dyDescent="0.25">
      <c r="A330" s="22">
        <v>5259</v>
      </c>
      <c r="B330" s="11">
        <v>441200</v>
      </c>
      <c r="C330" s="12" t="s">
        <v>281</v>
      </c>
      <c r="D330" s="12"/>
      <c r="E330" s="27"/>
      <c r="F330" s="27"/>
      <c r="G330" s="27"/>
      <c r="H330" s="27"/>
      <c r="I330" s="27"/>
      <c r="J330" s="27"/>
      <c r="K330" s="27"/>
    </row>
    <row r="331" spans="1:11" ht="25.5" hidden="1" x14ac:dyDescent="0.25">
      <c r="A331" s="22">
        <v>5260</v>
      </c>
      <c r="B331" s="11">
        <v>441300</v>
      </c>
      <c r="C331" s="12" t="s">
        <v>282</v>
      </c>
      <c r="D331" s="12"/>
      <c r="E331" s="27"/>
      <c r="F331" s="27"/>
      <c r="G331" s="27"/>
      <c r="H331" s="27"/>
      <c r="I331" s="27"/>
      <c r="J331" s="27"/>
      <c r="K331" s="27"/>
    </row>
    <row r="332" spans="1:11" ht="25.5" hidden="1" x14ac:dyDescent="0.25">
      <c r="A332" s="22">
        <v>5261</v>
      </c>
      <c r="B332" s="11">
        <v>441400</v>
      </c>
      <c r="C332" s="12" t="s">
        <v>283</v>
      </c>
      <c r="D332" s="12"/>
      <c r="E332" s="27"/>
      <c r="F332" s="27"/>
      <c r="G332" s="27"/>
      <c r="H332" s="27"/>
      <c r="I332" s="27"/>
      <c r="J332" s="27"/>
      <c r="K332" s="27"/>
    </row>
    <row r="333" spans="1:11" ht="25.5" hidden="1" x14ac:dyDescent="0.25">
      <c r="A333" s="22">
        <v>5262</v>
      </c>
      <c r="B333" s="11">
        <v>441500</v>
      </c>
      <c r="C333" s="12" t="s">
        <v>284</v>
      </c>
      <c r="D333" s="12"/>
      <c r="E333" s="27"/>
      <c r="F333" s="27"/>
      <c r="G333" s="27"/>
      <c r="H333" s="27"/>
      <c r="I333" s="27"/>
      <c r="J333" s="27"/>
      <c r="K333" s="27"/>
    </row>
    <row r="334" spans="1:11" hidden="1" x14ac:dyDescent="0.25">
      <c r="A334" s="22">
        <v>5263</v>
      </c>
      <c r="B334" s="11">
        <v>441600</v>
      </c>
      <c r="C334" s="12" t="s">
        <v>285</v>
      </c>
      <c r="D334" s="12"/>
      <c r="E334" s="27"/>
      <c r="F334" s="27"/>
      <c r="G334" s="27"/>
      <c r="H334" s="27"/>
      <c r="I334" s="27"/>
      <c r="J334" s="27"/>
      <c r="K334" s="27"/>
    </row>
    <row r="335" spans="1:11" ht="25.5" hidden="1" x14ac:dyDescent="0.25">
      <c r="A335" s="22">
        <v>5264</v>
      </c>
      <c r="B335" s="11">
        <v>441700</v>
      </c>
      <c r="C335" s="12" t="s">
        <v>286</v>
      </c>
      <c r="D335" s="12"/>
      <c r="E335" s="27"/>
      <c r="F335" s="27"/>
      <c r="G335" s="27"/>
      <c r="H335" s="27"/>
      <c r="I335" s="27"/>
      <c r="J335" s="27"/>
      <c r="K335" s="27"/>
    </row>
    <row r="336" spans="1:11" hidden="1" x14ac:dyDescent="0.25">
      <c r="A336" s="22">
        <v>5265</v>
      </c>
      <c r="B336" s="11">
        <v>441800</v>
      </c>
      <c r="C336" s="12" t="s">
        <v>287</v>
      </c>
      <c r="D336" s="12"/>
      <c r="E336" s="27"/>
      <c r="F336" s="27"/>
      <c r="G336" s="27"/>
      <c r="H336" s="27"/>
      <c r="I336" s="27"/>
      <c r="J336" s="27"/>
      <c r="K336" s="27"/>
    </row>
    <row r="337" spans="1:11" ht="25.5" hidden="1" x14ac:dyDescent="0.25">
      <c r="A337" s="22">
        <v>5266</v>
      </c>
      <c r="B337" s="11">
        <v>441900</v>
      </c>
      <c r="C337" s="12" t="s">
        <v>97</v>
      </c>
      <c r="D337" s="12"/>
      <c r="E337" s="27"/>
      <c r="F337" s="27"/>
      <c r="G337" s="27"/>
      <c r="H337" s="27"/>
      <c r="I337" s="27"/>
      <c r="J337" s="27"/>
      <c r="K337" s="27"/>
    </row>
    <row r="338" spans="1:11" ht="25.5" hidden="1" x14ac:dyDescent="0.25">
      <c r="A338" s="21">
        <v>5267</v>
      </c>
      <c r="B338" s="7">
        <v>442000</v>
      </c>
      <c r="C338" s="8" t="s">
        <v>288</v>
      </c>
      <c r="D338" s="8"/>
      <c r="E338" s="27"/>
      <c r="F338" s="27"/>
      <c r="G338" s="27"/>
      <c r="H338" s="27"/>
      <c r="I338" s="27"/>
      <c r="J338" s="27"/>
      <c r="K338" s="27"/>
    </row>
    <row r="339" spans="1:11" ht="38.25" hidden="1" x14ac:dyDescent="0.25">
      <c r="A339" s="22">
        <v>5268</v>
      </c>
      <c r="B339" s="11">
        <v>442100</v>
      </c>
      <c r="C339" s="12" t="s">
        <v>289</v>
      </c>
      <c r="D339" s="12"/>
      <c r="E339" s="27"/>
      <c r="F339" s="27"/>
      <c r="G339" s="27"/>
      <c r="H339" s="27"/>
      <c r="I339" s="27"/>
      <c r="J339" s="27"/>
      <c r="K339" s="27"/>
    </row>
    <row r="340" spans="1:11" hidden="1" x14ac:dyDescent="0.25">
      <c r="A340" s="22">
        <v>5269</v>
      </c>
      <c r="B340" s="11">
        <v>442200</v>
      </c>
      <c r="C340" s="12" t="s">
        <v>290</v>
      </c>
      <c r="D340" s="12"/>
      <c r="E340" s="27"/>
      <c r="F340" s="27"/>
      <c r="G340" s="27"/>
      <c r="H340" s="27"/>
      <c r="I340" s="27"/>
      <c r="J340" s="27"/>
      <c r="K340" s="27"/>
    </row>
    <row r="341" spans="1:11" ht="25.5" hidden="1" x14ac:dyDescent="0.25">
      <c r="A341" s="22">
        <v>5270</v>
      </c>
      <c r="B341" s="11">
        <v>442300</v>
      </c>
      <c r="C341" s="12" t="s">
        <v>291</v>
      </c>
      <c r="D341" s="12"/>
      <c r="E341" s="27"/>
      <c r="F341" s="27"/>
      <c r="G341" s="27"/>
      <c r="H341" s="27"/>
      <c r="I341" s="27"/>
      <c r="J341" s="27"/>
      <c r="K341" s="27"/>
    </row>
    <row r="342" spans="1:11" ht="25.5" hidden="1" x14ac:dyDescent="0.25">
      <c r="A342" s="22">
        <v>5271</v>
      </c>
      <c r="B342" s="11">
        <v>442400</v>
      </c>
      <c r="C342" s="12" t="s">
        <v>292</v>
      </c>
      <c r="D342" s="12"/>
      <c r="E342" s="27"/>
      <c r="F342" s="27"/>
      <c r="G342" s="27"/>
      <c r="H342" s="27"/>
      <c r="I342" s="27"/>
      <c r="J342" s="27"/>
      <c r="K342" s="27"/>
    </row>
    <row r="343" spans="1:11" hidden="1" x14ac:dyDescent="0.25">
      <c r="A343" s="133" t="s">
        <v>3</v>
      </c>
      <c r="B343" s="135" t="s">
        <v>4</v>
      </c>
      <c r="C343" s="135" t="s">
        <v>5</v>
      </c>
      <c r="D343" s="148" t="s">
        <v>459</v>
      </c>
      <c r="E343" s="140" t="s">
        <v>455</v>
      </c>
      <c r="F343" s="141"/>
      <c r="G343" s="141"/>
      <c r="H343" s="141"/>
      <c r="I343" s="141"/>
      <c r="J343" s="141"/>
      <c r="K343" s="142"/>
    </row>
    <row r="344" spans="1:11" hidden="1" x14ac:dyDescent="0.25">
      <c r="A344" s="134"/>
      <c r="B344" s="136"/>
      <c r="C344" s="137"/>
      <c r="D344" s="149"/>
      <c r="E344" s="143" t="s">
        <v>456</v>
      </c>
      <c r="F344" s="145" t="s">
        <v>457</v>
      </c>
      <c r="G344" s="146"/>
      <c r="H344" s="146"/>
      <c r="I344" s="147"/>
      <c r="J344" s="143" t="s">
        <v>9</v>
      </c>
      <c r="K344" s="138" t="s">
        <v>10</v>
      </c>
    </row>
    <row r="345" spans="1:11" ht="25.5" hidden="1" x14ac:dyDescent="0.25">
      <c r="A345" s="134"/>
      <c r="B345" s="136"/>
      <c r="C345" s="137"/>
      <c r="D345" s="150"/>
      <c r="E345" s="144"/>
      <c r="F345" s="20" t="s">
        <v>458</v>
      </c>
      <c r="G345" s="20" t="s">
        <v>12</v>
      </c>
      <c r="H345" s="20" t="s">
        <v>13</v>
      </c>
      <c r="I345" s="20" t="s">
        <v>14</v>
      </c>
      <c r="J345" s="144"/>
      <c r="K345" s="139"/>
    </row>
    <row r="346" spans="1:11" hidden="1" x14ac:dyDescent="0.25">
      <c r="A346" s="19">
        <v>1</v>
      </c>
      <c r="B346" s="20">
        <v>2</v>
      </c>
      <c r="C346" s="20">
        <v>3</v>
      </c>
      <c r="D346" s="29">
        <v>4</v>
      </c>
      <c r="E346" s="29">
        <v>5</v>
      </c>
      <c r="F346" s="29">
        <v>6</v>
      </c>
      <c r="G346" s="29">
        <v>7</v>
      </c>
      <c r="H346" s="29">
        <v>8</v>
      </c>
      <c r="I346" s="29">
        <v>9</v>
      </c>
      <c r="J346" s="30">
        <v>10</v>
      </c>
      <c r="K346" s="30">
        <v>11</v>
      </c>
    </row>
    <row r="347" spans="1:11" ht="25.5" hidden="1" x14ac:dyDescent="0.25">
      <c r="A347" s="22">
        <v>5272</v>
      </c>
      <c r="B347" s="11">
        <v>442500</v>
      </c>
      <c r="C347" s="12" t="s">
        <v>293</v>
      </c>
      <c r="D347" s="12"/>
      <c r="E347" s="27"/>
      <c r="F347" s="27"/>
      <c r="G347" s="27"/>
      <c r="H347" s="27"/>
      <c r="I347" s="27"/>
      <c r="J347" s="27"/>
      <c r="K347" s="27"/>
    </row>
    <row r="348" spans="1:11" ht="25.5" hidden="1" x14ac:dyDescent="0.25">
      <c r="A348" s="22">
        <v>5273</v>
      </c>
      <c r="B348" s="11">
        <v>442600</v>
      </c>
      <c r="C348" s="12" t="s">
        <v>294</v>
      </c>
      <c r="D348" s="12"/>
      <c r="E348" s="27"/>
      <c r="F348" s="27"/>
      <c r="G348" s="27"/>
      <c r="H348" s="27"/>
      <c r="I348" s="27"/>
      <c r="J348" s="27"/>
      <c r="K348" s="27"/>
    </row>
    <row r="349" spans="1:11" ht="25.5" hidden="1" x14ac:dyDescent="0.25">
      <c r="A349" s="21">
        <v>5274</v>
      </c>
      <c r="B349" s="7">
        <v>443000</v>
      </c>
      <c r="C349" s="8" t="s">
        <v>295</v>
      </c>
      <c r="D349" s="8"/>
      <c r="E349" s="27"/>
      <c r="F349" s="27"/>
      <c r="G349" s="27"/>
      <c r="H349" s="27"/>
      <c r="I349" s="27"/>
      <c r="J349" s="27"/>
      <c r="K349" s="27"/>
    </row>
    <row r="350" spans="1:11" hidden="1" x14ac:dyDescent="0.25">
      <c r="A350" s="22">
        <v>5275</v>
      </c>
      <c r="B350" s="11">
        <v>443100</v>
      </c>
      <c r="C350" s="12" t="s">
        <v>296</v>
      </c>
      <c r="D350" s="12"/>
      <c r="E350" s="27"/>
      <c r="F350" s="27"/>
      <c r="G350" s="27"/>
      <c r="H350" s="27"/>
      <c r="I350" s="27"/>
      <c r="J350" s="27"/>
      <c r="K350" s="27"/>
    </row>
    <row r="351" spans="1:11" ht="25.5" hidden="1" x14ac:dyDescent="0.25">
      <c r="A351" s="21">
        <v>5276</v>
      </c>
      <c r="B351" s="7">
        <v>444000</v>
      </c>
      <c r="C351" s="8" t="s">
        <v>297</v>
      </c>
      <c r="D351" s="8"/>
      <c r="E351" s="27"/>
      <c r="F351" s="27"/>
      <c r="G351" s="27"/>
      <c r="H351" s="27"/>
      <c r="I351" s="27"/>
      <c r="J351" s="27"/>
      <c r="K351" s="27"/>
    </row>
    <row r="352" spans="1:11" hidden="1" x14ac:dyDescent="0.25">
      <c r="A352" s="22">
        <v>5277</v>
      </c>
      <c r="B352" s="11">
        <v>444100</v>
      </c>
      <c r="C352" s="12" t="s">
        <v>298</v>
      </c>
      <c r="D352" s="12"/>
      <c r="E352" s="27"/>
      <c r="F352" s="27"/>
      <c r="G352" s="27"/>
      <c r="H352" s="27"/>
      <c r="I352" s="27"/>
      <c r="J352" s="27"/>
      <c r="K352" s="27"/>
    </row>
    <row r="353" spans="1:11" hidden="1" x14ac:dyDescent="0.25">
      <c r="A353" s="22">
        <v>5278</v>
      </c>
      <c r="B353" s="11">
        <v>444200</v>
      </c>
      <c r="C353" s="12" t="s">
        <v>299</v>
      </c>
      <c r="D353" s="12"/>
      <c r="E353" s="27"/>
      <c r="F353" s="27"/>
      <c r="G353" s="27"/>
      <c r="H353" s="27"/>
      <c r="I353" s="27"/>
      <c r="J353" s="27"/>
      <c r="K353" s="27"/>
    </row>
    <row r="354" spans="1:11" hidden="1" x14ac:dyDescent="0.25">
      <c r="A354" s="22">
        <v>5279</v>
      </c>
      <c r="B354" s="11">
        <v>444300</v>
      </c>
      <c r="C354" s="12" t="s">
        <v>300</v>
      </c>
      <c r="D354" s="12"/>
      <c r="E354" s="27"/>
      <c r="F354" s="27"/>
      <c r="G354" s="27"/>
      <c r="H354" s="27"/>
      <c r="I354" s="27"/>
      <c r="J354" s="27"/>
      <c r="K354" s="27"/>
    </row>
    <row r="355" spans="1:11" hidden="1" x14ac:dyDescent="0.25">
      <c r="A355" s="21">
        <v>5280</v>
      </c>
      <c r="B355" s="7">
        <v>450000</v>
      </c>
      <c r="C355" s="8" t="s">
        <v>301</v>
      </c>
      <c r="D355" s="8"/>
      <c r="E355" s="27"/>
      <c r="F355" s="27"/>
      <c r="G355" s="27"/>
      <c r="H355" s="27"/>
      <c r="I355" s="27"/>
      <c r="J355" s="27"/>
      <c r="K355" s="27"/>
    </row>
    <row r="356" spans="1:11" ht="38.25" hidden="1" x14ac:dyDescent="0.25">
      <c r="A356" s="21">
        <v>5281</v>
      </c>
      <c r="B356" s="7">
        <v>451000</v>
      </c>
      <c r="C356" s="8" t="s">
        <v>302</v>
      </c>
      <c r="D356" s="8"/>
      <c r="E356" s="27"/>
      <c r="F356" s="27"/>
      <c r="G356" s="27"/>
      <c r="H356" s="27"/>
      <c r="I356" s="27"/>
      <c r="J356" s="27"/>
      <c r="K356" s="27"/>
    </row>
    <row r="357" spans="1:11" ht="25.5" hidden="1" x14ac:dyDescent="0.25">
      <c r="A357" s="22">
        <v>5282</v>
      </c>
      <c r="B357" s="11">
        <v>451100</v>
      </c>
      <c r="C357" s="12" t="s">
        <v>303</v>
      </c>
      <c r="D357" s="12"/>
      <c r="E357" s="27"/>
      <c r="F357" s="27"/>
      <c r="G357" s="27"/>
      <c r="H357" s="27"/>
      <c r="I357" s="27"/>
      <c r="J357" s="27"/>
      <c r="K357" s="27"/>
    </row>
    <row r="358" spans="1:11" ht="38.25" hidden="1" x14ac:dyDescent="0.25">
      <c r="A358" s="22">
        <v>5283</v>
      </c>
      <c r="B358" s="11">
        <v>451200</v>
      </c>
      <c r="C358" s="12" t="s">
        <v>304</v>
      </c>
      <c r="D358" s="12"/>
      <c r="E358" s="27"/>
      <c r="F358" s="27"/>
      <c r="G358" s="27"/>
      <c r="H358" s="27"/>
      <c r="I358" s="27"/>
      <c r="J358" s="27"/>
      <c r="K358" s="27"/>
    </row>
    <row r="359" spans="1:11" ht="25.5" hidden="1" x14ac:dyDescent="0.25">
      <c r="A359" s="21">
        <v>5284</v>
      </c>
      <c r="B359" s="7">
        <v>452000</v>
      </c>
      <c r="C359" s="8" t="s">
        <v>305</v>
      </c>
      <c r="D359" s="8"/>
      <c r="E359" s="27"/>
      <c r="F359" s="27"/>
      <c r="G359" s="27"/>
      <c r="H359" s="27"/>
      <c r="I359" s="27"/>
      <c r="J359" s="27"/>
      <c r="K359" s="27"/>
    </row>
    <row r="360" spans="1:11" ht="25.5" hidden="1" x14ac:dyDescent="0.25">
      <c r="A360" s="22">
        <v>5285</v>
      </c>
      <c r="B360" s="11">
        <v>452100</v>
      </c>
      <c r="C360" s="12" t="s">
        <v>306</v>
      </c>
      <c r="D360" s="12"/>
      <c r="E360" s="27"/>
      <c r="F360" s="27"/>
      <c r="G360" s="27"/>
      <c r="H360" s="27"/>
      <c r="I360" s="27"/>
      <c r="J360" s="27"/>
      <c r="K360" s="27"/>
    </row>
    <row r="361" spans="1:11" ht="25.5" hidden="1" x14ac:dyDescent="0.25">
      <c r="A361" s="22">
        <v>5286</v>
      </c>
      <c r="B361" s="11">
        <v>452200</v>
      </c>
      <c r="C361" s="12" t="s">
        <v>307</v>
      </c>
      <c r="D361" s="12"/>
      <c r="E361" s="27"/>
      <c r="F361" s="27"/>
      <c r="G361" s="27"/>
      <c r="H361" s="27"/>
      <c r="I361" s="27"/>
      <c r="J361" s="27"/>
      <c r="K361" s="27"/>
    </row>
    <row r="362" spans="1:11" ht="25.5" hidden="1" x14ac:dyDescent="0.25">
      <c r="A362" s="21">
        <v>5287</v>
      </c>
      <c r="B362" s="7">
        <v>453000</v>
      </c>
      <c r="C362" s="8" t="s">
        <v>308</v>
      </c>
      <c r="D362" s="8"/>
      <c r="E362" s="27"/>
      <c r="F362" s="27"/>
      <c r="G362" s="27"/>
      <c r="H362" s="27"/>
      <c r="I362" s="27"/>
      <c r="J362" s="27"/>
      <c r="K362" s="27"/>
    </row>
    <row r="363" spans="1:11" ht="25.5" hidden="1" x14ac:dyDescent="0.25">
      <c r="A363" s="22">
        <v>5288</v>
      </c>
      <c r="B363" s="11">
        <v>453100</v>
      </c>
      <c r="C363" s="12" t="s">
        <v>309</v>
      </c>
      <c r="D363" s="12"/>
      <c r="E363" s="27"/>
      <c r="F363" s="27"/>
      <c r="G363" s="27"/>
      <c r="H363" s="27"/>
      <c r="I363" s="27"/>
      <c r="J363" s="27"/>
      <c r="K363" s="27"/>
    </row>
    <row r="364" spans="1:11" ht="25.5" hidden="1" x14ac:dyDescent="0.25">
      <c r="A364" s="22">
        <v>5289</v>
      </c>
      <c r="B364" s="11">
        <v>453200</v>
      </c>
      <c r="C364" s="12" t="s">
        <v>310</v>
      </c>
      <c r="D364" s="12"/>
      <c r="E364" s="27"/>
      <c r="F364" s="27"/>
      <c r="G364" s="27"/>
      <c r="H364" s="27"/>
      <c r="I364" s="27"/>
      <c r="J364" s="27"/>
      <c r="K364" s="27"/>
    </row>
    <row r="365" spans="1:11" ht="25.5" hidden="1" x14ac:dyDescent="0.25">
      <c r="A365" s="21">
        <v>5290</v>
      </c>
      <c r="B365" s="7">
        <v>454000</v>
      </c>
      <c r="C365" s="8" t="s">
        <v>311</v>
      </c>
      <c r="D365" s="8"/>
      <c r="E365" s="27"/>
      <c r="F365" s="27"/>
      <c r="G365" s="27"/>
      <c r="H365" s="27"/>
      <c r="I365" s="27"/>
      <c r="J365" s="27"/>
      <c r="K365" s="27"/>
    </row>
    <row r="366" spans="1:11" ht="25.5" hidden="1" x14ac:dyDescent="0.25">
      <c r="A366" s="22">
        <v>5291</v>
      </c>
      <c r="B366" s="11">
        <v>454100</v>
      </c>
      <c r="C366" s="12" t="s">
        <v>312</v>
      </c>
      <c r="D366" s="12"/>
      <c r="E366" s="27"/>
      <c r="F366" s="27"/>
      <c r="G366" s="27"/>
      <c r="H366" s="27"/>
      <c r="I366" s="27"/>
      <c r="J366" s="27"/>
      <c r="K366" s="27"/>
    </row>
    <row r="367" spans="1:11" ht="25.5" hidden="1" x14ac:dyDescent="0.25">
      <c r="A367" s="22">
        <v>5292</v>
      </c>
      <c r="B367" s="11">
        <v>454200</v>
      </c>
      <c r="C367" s="12" t="s">
        <v>313</v>
      </c>
      <c r="D367" s="12"/>
      <c r="E367" s="27"/>
      <c r="F367" s="27"/>
      <c r="G367" s="27"/>
      <c r="H367" s="27"/>
      <c r="I367" s="27"/>
      <c r="J367" s="27"/>
      <c r="K367" s="27"/>
    </row>
    <row r="368" spans="1:11" ht="25.5" hidden="1" x14ac:dyDescent="0.25">
      <c r="A368" s="21">
        <v>5293</v>
      </c>
      <c r="B368" s="7">
        <v>460000</v>
      </c>
      <c r="C368" s="8" t="s">
        <v>314</v>
      </c>
      <c r="D368" s="8"/>
      <c r="E368" s="27"/>
      <c r="F368" s="27"/>
      <c r="G368" s="27"/>
      <c r="H368" s="27"/>
      <c r="I368" s="27"/>
      <c r="J368" s="27"/>
      <c r="K368" s="27"/>
    </row>
    <row r="369" spans="1:11" hidden="1" x14ac:dyDescent="0.25">
      <c r="A369" s="133" t="s">
        <v>3</v>
      </c>
      <c r="B369" s="135" t="s">
        <v>4</v>
      </c>
      <c r="C369" s="135" t="s">
        <v>5</v>
      </c>
      <c r="D369" s="148" t="s">
        <v>459</v>
      </c>
      <c r="E369" s="140" t="s">
        <v>455</v>
      </c>
      <c r="F369" s="141"/>
      <c r="G369" s="141"/>
      <c r="H369" s="141"/>
      <c r="I369" s="141"/>
      <c r="J369" s="141"/>
      <c r="K369" s="142"/>
    </row>
    <row r="370" spans="1:11" hidden="1" x14ac:dyDescent="0.25">
      <c r="A370" s="134"/>
      <c r="B370" s="136"/>
      <c r="C370" s="137"/>
      <c r="D370" s="149"/>
      <c r="E370" s="143" t="s">
        <v>456</v>
      </c>
      <c r="F370" s="145" t="s">
        <v>457</v>
      </c>
      <c r="G370" s="146"/>
      <c r="H370" s="146"/>
      <c r="I370" s="147"/>
      <c r="J370" s="143" t="s">
        <v>9</v>
      </c>
      <c r="K370" s="138" t="s">
        <v>10</v>
      </c>
    </row>
    <row r="371" spans="1:11" ht="25.5" hidden="1" x14ac:dyDescent="0.25">
      <c r="A371" s="134"/>
      <c r="B371" s="136"/>
      <c r="C371" s="137"/>
      <c r="D371" s="150"/>
      <c r="E371" s="144"/>
      <c r="F371" s="20" t="s">
        <v>458</v>
      </c>
      <c r="G371" s="20" t="s">
        <v>12</v>
      </c>
      <c r="H371" s="20" t="s">
        <v>13</v>
      </c>
      <c r="I371" s="20" t="s">
        <v>14</v>
      </c>
      <c r="J371" s="144"/>
      <c r="K371" s="139"/>
    </row>
    <row r="372" spans="1:11" hidden="1" x14ac:dyDescent="0.25">
      <c r="A372" s="19">
        <v>1</v>
      </c>
      <c r="B372" s="20">
        <v>2</v>
      </c>
      <c r="C372" s="20">
        <v>3</v>
      </c>
      <c r="D372" s="29">
        <v>4</v>
      </c>
      <c r="E372" s="29">
        <v>5</v>
      </c>
      <c r="F372" s="29">
        <v>6</v>
      </c>
      <c r="G372" s="29">
        <v>7</v>
      </c>
      <c r="H372" s="29">
        <v>8</v>
      </c>
      <c r="I372" s="29">
        <v>9</v>
      </c>
      <c r="J372" s="30">
        <v>10</v>
      </c>
      <c r="K372" s="30">
        <v>11</v>
      </c>
    </row>
    <row r="373" spans="1:11" ht="25.5" hidden="1" x14ac:dyDescent="0.25">
      <c r="A373" s="21">
        <v>5294</v>
      </c>
      <c r="B373" s="7">
        <v>461000</v>
      </c>
      <c r="C373" s="8" t="s">
        <v>315</v>
      </c>
      <c r="D373" s="8"/>
      <c r="E373" s="27"/>
      <c r="F373" s="27"/>
      <c r="G373" s="27"/>
      <c r="H373" s="27"/>
      <c r="I373" s="27"/>
      <c r="J373" s="27"/>
      <c r="K373" s="27"/>
    </row>
    <row r="374" spans="1:11" hidden="1" x14ac:dyDescent="0.25">
      <c r="A374" s="22">
        <v>5295</v>
      </c>
      <c r="B374" s="11">
        <v>461100</v>
      </c>
      <c r="C374" s="12" t="s">
        <v>316</v>
      </c>
      <c r="D374" s="12"/>
      <c r="E374" s="27"/>
      <c r="F374" s="27"/>
      <c r="G374" s="27"/>
      <c r="H374" s="27"/>
      <c r="I374" s="27"/>
      <c r="J374" s="27"/>
      <c r="K374" s="27"/>
    </row>
    <row r="375" spans="1:11" hidden="1" x14ac:dyDescent="0.25">
      <c r="A375" s="22">
        <v>5296</v>
      </c>
      <c r="B375" s="11">
        <v>461200</v>
      </c>
      <c r="C375" s="12" t="s">
        <v>317</v>
      </c>
      <c r="D375" s="12"/>
      <c r="E375" s="27"/>
      <c r="F375" s="27"/>
      <c r="G375" s="27"/>
      <c r="H375" s="27"/>
      <c r="I375" s="27"/>
      <c r="J375" s="27"/>
      <c r="K375" s="27"/>
    </row>
    <row r="376" spans="1:11" ht="25.5" hidden="1" x14ac:dyDescent="0.25">
      <c r="A376" s="21">
        <v>5297</v>
      </c>
      <c r="B376" s="7">
        <v>462000</v>
      </c>
      <c r="C376" s="8" t="s">
        <v>318</v>
      </c>
      <c r="D376" s="8"/>
      <c r="E376" s="27"/>
      <c r="F376" s="27"/>
      <c r="G376" s="27"/>
      <c r="H376" s="27"/>
      <c r="I376" s="27"/>
      <c r="J376" s="27"/>
      <c r="K376" s="27"/>
    </row>
    <row r="377" spans="1:11" ht="25.5" hidden="1" x14ac:dyDescent="0.25">
      <c r="A377" s="22">
        <v>5298</v>
      </c>
      <c r="B377" s="11">
        <v>462100</v>
      </c>
      <c r="C377" s="12" t="s">
        <v>319</v>
      </c>
      <c r="D377" s="12"/>
      <c r="E377" s="27"/>
      <c r="F377" s="27"/>
      <c r="G377" s="27"/>
      <c r="H377" s="27"/>
      <c r="I377" s="27"/>
      <c r="J377" s="27"/>
      <c r="K377" s="27"/>
    </row>
    <row r="378" spans="1:11" ht="25.5" hidden="1" x14ac:dyDescent="0.25">
      <c r="A378" s="22">
        <v>5299</v>
      </c>
      <c r="B378" s="11">
        <v>462200</v>
      </c>
      <c r="C378" s="12" t="s">
        <v>320</v>
      </c>
      <c r="D378" s="12"/>
      <c r="E378" s="27"/>
      <c r="F378" s="27"/>
      <c r="G378" s="27"/>
      <c r="H378" s="27"/>
      <c r="I378" s="27"/>
      <c r="J378" s="27"/>
      <c r="K378" s="27"/>
    </row>
    <row r="379" spans="1:11" ht="25.5" hidden="1" x14ac:dyDescent="0.25">
      <c r="A379" s="21">
        <v>5300</v>
      </c>
      <c r="B379" s="7">
        <v>463000</v>
      </c>
      <c r="C379" s="8" t="s">
        <v>321</v>
      </c>
      <c r="D379" s="8"/>
      <c r="E379" s="27"/>
      <c r="F379" s="27"/>
      <c r="G379" s="27"/>
      <c r="H379" s="27"/>
      <c r="I379" s="27"/>
      <c r="J379" s="27"/>
      <c r="K379" s="27"/>
    </row>
    <row r="380" spans="1:11" ht="25.5" hidden="1" x14ac:dyDescent="0.25">
      <c r="A380" s="22">
        <v>5301</v>
      </c>
      <c r="B380" s="11">
        <v>463100</v>
      </c>
      <c r="C380" s="12" t="s">
        <v>322</v>
      </c>
      <c r="D380" s="12"/>
      <c r="E380" s="27"/>
      <c r="F380" s="27"/>
      <c r="G380" s="27"/>
      <c r="H380" s="27"/>
      <c r="I380" s="27"/>
      <c r="J380" s="27"/>
      <c r="K380" s="27"/>
    </row>
    <row r="381" spans="1:11" ht="25.5" hidden="1" x14ac:dyDescent="0.25">
      <c r="A381" s="22">
        <v>5302</v>
      </c>
      <c r="B381" s="11">
        <v>463200</v>
      </c>
      <c r="C381" s="12" t="s">
        <v>323</v>
      </c>
      <c r="D381" s="12"/>
      <c r="E381" s="27"/>
      <c r="F381" s="27"/>
      <c r="G381" s="27"/>
      <c r="H381" s="27"/>
      <c r="I381" s="27"/>
      <c r="J381" s="27"/>
      <c r="K381" s="27"/>
    </row>
    <row r="382" spans="1:11" ht="25.5" hidden="1" x14ac:dyDescent="0.25">
      <c r="A382" s="21">
        <v>5303</v>
      </c>
      <c r="B382" s="7">
        <v>464000</v>
      </c>
      <c r="C382" s="8" t="s">
        <v>324</v>
      </c>
      <c r="D382" s="8"/>
      <c r="E382" s="27"/>
      <c r="F382" s="27"/>
      <c r="G382" s="27"/>
      <c r="H382" s="27"/>
      <c r="I382" s="27"/>
      <c r="J382" s="27"/>
      <c r="K382" s="27"/>
    </row>
    <row r="383" spans="1:11" ht="25.5" hidden="1" x14ac:dyDescent="0.25">
      <c r="A383" s="22">
        <v>5304</v>
      </c>
      <c r="B383" s="11">
        <v>464100</v>
      </c>
      <c r="C383" s="12" t="s">
        <v>325</v>
      </c>
      <c r="D383" s="12"/>
      <c r="E383" s="27"/>
      <c r="F383" s="27"/>
      <c r="G383" s="27"/>
      <c r="H383" s="27"/>
      <c r="I383" s="27"/>
      <c r="J383" s="27"/>
      <c r="K383" s="27"/>
    </row>
    <row r="384" spans="1:11" ht="25.5" hidden="1" x14ac:dyDescent="0.25">
      <c r="A384" s="22">
        <v>5305</v>
      </c>
      <c r="B384" s="11">
        <v>464200</v>
      </c>
      <c r="C384" s="12" t="s">
        <v>326</v>
      </c>
      <c r="D384" s="12"/>
      <c r="E384" s="27"/>
      <c r="F384" s="27"/>
      <c r="G384" s="27"/>
      <c r="H384" s="27"/>
      <c r="I384" s="27"/>
      <c r="J384" s="27"/>
      <c r="K384" s="27"/>
    </row>
    <row r="385" spans="1:11" ht="25.5" hidden="1" x14ac:dyDescent="0.25">
      <c r="A385" s="21">
        <v>5306</v>
      </c>
      <c r="B385" s="7">
        <v>465000</v>
      </c>
      <c r="C385" s="8" t="s">
        <v>327</v>
      </c>
      <c r="D385" s="8"/>
      <c r="E385" s="27"/>
      <c r="F385" s="27"/>
      <c r="G385" s="27"/>
      <c r="H385" s="27"/>
      <c r="I385" s="27"/>
      <c r="J385" s="27"/>
      <c r="K385" s="27"/>
    </row>
    <row r="386" spans="1:11" hidden="1" x14ac:dyDescent="0.25">
      <c r="A386" s="22">
        <v>5307</v>
      </c>
      <c r="B386" s="11">
        <v>465100</v>
      </c>
      <c r="C386" s="12" t="s">
        <v>328</v>
      </c>
      <c r="D386" s="12"/>
      <c r="E386" s="27"/>
      <c r="F386" s="27"/>
      <c r="G386" s="27"/>
      <c r="H386" s="27"/>
      <c r="I386" s="27"/>
      <c r="J386" s="27"/>
      <c r="K386" s="27"/>
    </row>
    <row r="387" spans="1:11" hidden="1" x14ac:dyDescent="0.25">
      <c r="A387" s="22">
        <v>5308</v>
      </c>
      <c r="B387" s="11">
        <v>465200</v>
      </c>
      <c r="C387" s="12" t="s">
        <v>329</v>
      </c>
      <c r="D387" s="12"/>
      <c r="E387" s="27"/>
      <c r="F387" s="27"/>
      <c r="G387" s="27"/>
      <c r="H387" s="27"/>
      <c r="I387" s="27"/>
      <c r="J387" s="27"/>
      <c r="K387" s="27"/>
    </row>
    <row r="388" spans="1:11" ht="25.5" hidden="1" x14ac:dyDescent="0.25">
      <c r="A388" s="21">
        <v>5309</v>
      </c>
      <c r="B388" s="7">
        <v>470000</v>
      </c>
      <c r="C388" s="8" t="s">
        <v>330</v>
      </c>
      <c r="D388" s="8"/>
      <c r="E388" s="27"/>
      <c r="F388" s="27"/>
      <c r="G388" s="27"/>
      <c r="H388" s="27"/>
      <c r="I388" s="27"/>
      <c r="J388" s="27"/>
      <c r="K388" s="27"/>
    </row>
    <row r="389" spans="1:11" ht="38.25" hidden="1" x14ac:dyDescent="0.25">
      <c r="A389" s="21">
        <v>5310</v>
      </c>
      <c r="B389" s="7">
        <v>471000</v>
      </c>
      <c r="C389" s="8" t="s">
        <v>331</v>
      </c>
      <c r="D389" s="8"/>
      <c r="E389" s="27"/>
      <c r="F389" s="27"/>
      <c r="G389" s="27"/>
      <c r="H389" s="27"/>
      <c r="I389" s="27"/>
      <c r="J389" s="27"/>
      <c r="K389" s="27"/>
    </row>
    <row r="390" spans="1:11" ht="25.5" hidden="1" x14ac:dyDescent="0.25">
      <c r="A390" s="22">
        <v>5311</v>
      </c>
      <c r="B390" s="11">
        <v>471100</v>
      </c>
      <c r="C390" s="12" t="s">
        <v>332</v>
      </c>
      <c r="D390" s="12"/>
      <c r="E390" s="27"/>
      <c r="F390" s="27"/>
      <c r="G390" s="27"/>
      <c r="H390" s="27"/>
      <c r="I390" s="27"/>
      <c r="J390" s="27"/>
      <c r="K390" s="27"/>
    </row>
    <row r="391" spans="1:11" ht="25.5" hidden="1" x14ac:dyDescent="0.25">
      <c r="A391" s="22">
        <v>5312</v>
      </c>
      <c r="B391" s="11">
        <v>471200</v>
      </c>
      <c r="C391" s="12" t="s">
        <v>333</v>
      </c>
      <c r="D391" s="12"/>
      <c r="E391" s="27"/>
      <c r="F391" s="27"/>
      <c r="G391" s="27"/>
      <c r="H391" s="27"/>
      <c r="I391" s="27"/>
      <c r="J391" s="27"/>
      <c r="K391" s="27"/>
    </row>
    <row r="392" spans="1:11" ht="38.25" hidden="1" x14ac:dyDescent="0.25">
      <c r="A392" s="22">
        <v>5313</v>
      </c>
      <c r="B392" s="11">
        <v>471900</v>
      </c>
      <c r="C392" s="12" t="s">
        <v>334</v>
      </c>
      <c r="D392" s="12"/>
      <c r="E392" s="27"/>
      <c r="F392" s="27"/>
      <c r="G392" s="27"/>
      <c r="H392" s="27"/>
      <c r="I392" s="27"/>
      <c r="J392" s="27"/>
      <c r="K392" s="27"/>
    </row>
    <row r="393" spans="1:11" ht="25.5" hidden="1" x14ac:dyDescent="0.25">
      <c r="A393" s="21">
        <v>5314</v>
      </c>
      <c r="B393" s="7">
        <v>472000</v>
      </c>
      <c r="C393" s="8" t="s">
        <v>335</v>
      </c>
      <c r="D393" s="8"/>
      <c r="E393" s="27"/>
      <c r="F393" s="27"/>
      <c r="G393" s="27"/>
      <c r="H393" s="27"/>
      <c r="I393" s="27"/>
      <c r="J393" s="27"/>
      <c r="K393" s="27"/>
    </row>
    <row r="394" spans="1:11" ht="25.5" x14ac:dyDescent="0.25">
      <c r="A394" s="22">
        <v>5315</v>
      </c>
      <c r="B394" s="11">
        <v>472100</v>
      </c>
      <c r="C394" s="12" t="s">
        <v>336</v>
      </c>
      <c r="D394" s="12"/>
      <c r="E394" s="80"/>
      <c r="F394" s="27"/>
      <c r="G394" s="27"/>
      <c r="H394" s="27"/>
      <c r="I394" s="27"/>
      <c r="J394" s="27"/>
      <c r="K394" s="27"/>
    </row>
    <row r="395" spans="1:11" ht="25.5" x14ac:dyDescent="0.25">
      <c r="A395" s="22">
        <v>5316</v>
      </c>
      <c r="B395" s="11">
        <v>472200</v>
      </c>
      <c r="C395" s="12" t="s">
        <v>337</v>
      </c>
      <c r="D395" s="12"/>
      <c r="E395" s="80"/>
      <c r="F395" s="27"/>
      <c r="G395" s="27"/>
      <c r="H395" s="27"/>
      <c r="I395" s="27"/>
      <c r="J395" s="27"/>
      <c r="K395" s="27"/>
    </row>
    <row r="396" spans="1:11" x14ac:dyDescent="0.25">
      <c r="A396" s="22">
        <v>5317</v>
      </c>
      <c r="B396" s="11">
        <v>472300</v>
      </c>
      <c r="C396" s="12" t="s">
        <v>338</v>
      </c>
      <c r="D396" s="12"/>
      <c r="E396" s="80"/>
      <c r="F396" s="27"/>
      <c r="G396" s="27"/>
      <c r="H396" s="27"/>
      <c r="I396" s="27"/>
      <c r="J396" s="27"/>
      <c r="K396" s="27"/>
    </row>
    <row r="397" spans="1:11" ht="25.5" x14ac:dyDescent="0.25">
      <c r="A397" s="22">
        <v>5318</v>
      </c>
      <c r="B397" s="11">
        <v>472400</v>
      </c>
      <c r="C397" s="12" t="s">
        <v>339</v>
      </c>
      <c r="D397" s="12"/>
      <c r="E397" s="80"/>
      <c r="F397" s="27"/>
      <c r="G397" s="27"/>
      <c r="H397" s="27"/>
      <c r="I397" s="27"/>
      <c r="J397" s="27"/>
      <c r="K397" s="27"/>
    </row>
    <row r="398" spans="1:11" x14ac:dyDescent="0.25">
      <c r="A398" s="22">
        <v>5319</v>
      </c>
      <c r="B398" s="11">
        <v>472500</v>
      </c>
      <c r="C398" s="12" t="s">
        <v>340</v>
      </c>
      <c r="D398" s="12"/>
      <c r="E398" s="80"/>
      <c r="F398" s="27"/>
      <c r="G398" s="27"/>
      <c r="H398" s="27"/>
      <c r="I398" s="27"/>
      <c r="J398" s="27"/>
      <c r="K398" s="27"/>
    </row>
    <row r="399" spans="1:11" x14ac:dyDescent="0.25">
      <c r="A399" s="22">
        <v>5320</v>
      </c>
      <c r="B399" s="11">
        <v>472600</v>
      </c>
      <c r="C399" s="12" t="s">
        <v>341</v>
      </c>
      <c r="D399" s="12"/>
      <c r="E399" s="80"/>
      <c r="F399" s="27"/>
      <c r="G399" s="27"/>
      <c r="H399" s="27"/>
      <c r="I399" s="27"/>
      <c r="J399" s="27"/>
      <c r="K399" s="27"/>
    </row>
    <row r="400" spans="1:11" ht="25.5" x14ac:dyDescent="0.25">
      <c r="A400" s="22">
        <v>5321</v>
      </c>
      <c r="B400" s="11">
        <v>472700</v>
      </c>
      <c r="C400" s="12" t="s">
        <v>342</v>
      </c>
      <c r="D400" s="12"/>
      <c r="E400" s="80"/>
      <c r="F400" s="27"/>
      <c r="G400" s="27"/>
      <c r="H400" s="27"/>
      <c r="I400" s="27"/>
      <c r="J400" s="27"/>
      <c r="K400" s="27"/>
    </row>
    <row r="401" spans="1:11" x14ac:dyDescent="0.25">
      <c r="A401" s="22">
        <v>5322</v>
      </c>
      <c r="B401" s="11">
        <v>472800</v>
      </c>
      <c r="C401" s="12" t="s">
        <v>343</v>
      </c>
      <c r="D401" s="12"/>
      <c r="E401" s="80"/>
      <c r="F401" s="27"/>
      <c r="G401" s="27"/>
      <c r="H401" s="27"/>
      <c r="I401" s="27"/>
      <c r="J401" s="27"/>
      <c r="K401" s="27"/>
    </row>
    <row r="402" spans="1:11" x14ac:dyDescent="0.25">
      <c r="A402" s="22">
        <v>5323</v>
      </c>
      <c r="B402" s="11">
        <v>472900</v>
      </c>
      <c r="C402" s="12" t="s">
        <v>344</v>
      </c>
      <c r="D402" s="12"/>
      <c r="E402" s="80"/>
      <c r="F402" s="27"/>
      <c r="G402" s="27"/>
      <c r="H402" s="27"/>
      <c r="I402" s="27"/>
      <c r="J402" s="27"/>
      <c r="K402" s="27"/>
    </row>
    <row r="403" spans="1:11" ht="25.5" x14ac:dyDescent="0.25">
      <c r="A403" s="21">
        <v>5324</v>
      </c>
      <c r="B403" s="7">
        <v>480000</v>
      </c>
      <c r="C403" s="8" t="s">
        <v>345</v>
      </c>
      <c r="D403" s="33">
        <f t="shared" ref="D403:K403" si="38">D404+D407+D411+D413+D416+D418</f>
        <v>350000</v>
      </c>
      <c r="E403" s="79">
        <f t="shared" si="38"/>
        <v>440000</v>
      </c>
      <c r="F403" s="33">
        <f t="shared" si="38"/>
        <v>0</v>
      </c>
      <c r="G403" s="33">
        <f t="shared" si="38"/>
        <v>0</v>
      </c>
      <c r="H403" s="33">
        <f t="shared" si="38"/>
        <v>0</v>
      </c>
      <c r="I403" s="33">
        <f t="shared" si="38"/>
        <v>440000</v>
      </c>
      <c r="J403" s="33">
        <f t="shared" si="38"/>
        <v>0</v>
      </c>
      <c r="K403" s="33">
        <f t="shared" si="38"/>
        <v>0</v>
      </c>
    </row>
    <row r="404" spans="1:11" ht="25.5" x14ac:dyDescent="0.25">
      <c r="A404" s="21">
        <v>5325</v>
      </c>
      <c r="B404" s="7">
        <v>481000</v>
      </c>
      <c r="C404" s="8" t="s">
        <v>346</v>
      </c>
      <c r="D404" s="8"/>
      <c r="E404" s="80"/>
      <c r="F404" s="27"/>
      <c r="G404" s="27"/>
      <c r="H404" s="27"/>
      <c r="I404" s="27"/>
      <c r="J404" s="27"/>
      <c r="K404" s="27"/>
    </row>
    <row r="405" spans="1:11" ht="25.5" x14ac:dyDescent="0.25">
      <c r="A405" s="22">
        <v>5326</v>
      </c>
      <c r="B405" s="11">
        <v>481100</v>
      </c>
      <c r="C405" s="12" t="s">
        <v>347</v>
      </c>
      <c r="D405" s="12"/>
      <c r="E405" s="80"/>
      <c r="F405" s="27"/>
      <c r="G405" s="27"/>
      <c r="H405" s="27"/>
      <c r="I405" s="27"/>
      <c r="J405" s="27"/>
      <c r="K405" s="27"/>
    </row>
    <row r="406" spans="1:11" ht="25.5" x14ac:dyDescent="0.25">
      <c r="A406" s="22">
        <v>5327</v>
      </c>
      <c r="B406" s="11">
        <v>481900</v>
      </c>
      <c r="C406" s="12" t="s">
        <v>348</v>
      </c>
      <c r="D406" s="12"/>
      <c r="E406" s="80"/>
      <c r="F406" s="27"/>
      <c r="G406" s="27"/>
      <c r="H406" s="27"/>
      <c r="I406" s="27"/>
      <c r="J406" s="27"/>
      <c r="K406" s="27"/>
    </row>
    <row r="407" spans="1:11" ht="25.5" x14ac:dyDescent="0.25">
      <c r="A407" s="21">
        <v>5328</v>
      </c>
      <c r="B407" s="7">
        <v>482000</v>
      </c>
      <c r="C407" s="8" t="s">
        <v>349</v>
      </c>
      <c r="D407" s="33">
        <f>SUM(D408:D410)</f>
        <v>350000</v>
      </c>
      <c r="E407" s="79">
        <f t="shared" ref="E407:K407" si="39">SUM(E408:E410)</f>
        <v>440000</v>
      </c>
      <c r="F407" s="33">
        <f t="shared" si="39"/>
        <v>0</v>
      </c>
      <c r="G407" s="33">
        <f t="shared" si="39"/>
        <v>0</v>
      </c>
      <c r="H407" s="33">
        <f t="shared" si="39"/>
        <v>0</v>
      </c>
      <c r="I407" s="52">
        <f t="shared" si="39"/>
        <v>440000</v>
      </c>
      <c r="J407" s="33">
        <f t="shared" si="39"/>
        <v>0</v>
      </c>
      <c r="K407" s="33">
        <f t="shared" si="39"/>
        <v>0</v>
      </c>
    </row>
    <row r="408" spans="1:11" x14ac:dyDescent="0.25">
      <c r="A408" s="22">
        <v>5329</v>
      </c>
      <c r="B408" s="11">
        <v>482100</v>
      </c>
      <c r="C408" s="12" t="s">
        <v>350</v>
      </c>
      <c r="D408" s="40">
        <v>100000</v>
      </c>
      <c r="E408" s="83">
        <f>F408+G408+H408+I408+J408+K408</f>
        <v>100000</v>
      </c>
      <c r="F408" s="54"/>
      <c r="G408" s="54"/>
      <c r="H408" s="54"/>
      <c r="I408" s="54">
        <v>100000</v>
      </c>
      <c r="J408" s="54"/>
      <c r="K408" s="32"/>
    </row>
    <row r="409" spans="1:11" x14ac:dyDescent="0.25">
      <c r="A409" s="22">
        <v>5330</v>
      </c>
      <c r="B409" s="11">
        <v>482200</v>
      </c>
      <c r="C409" s="12" t="s">
        <v>351</v>
      </c>
      <c r="D409" s="40">
        <v>250000</v>
      </c>
      <c r="E409" s="83">
        <f t="shared" ref="E409:E410" si="40">F409+G409+H409+I409+J409+K409</f>
        <v>340000</v>
      </c>
      <c r="F409" s="32"/>
      <c r="G409" s="32"/>
      <c r="H409" s="32"/>
      <c r="I409" s="54">
        <v>340000</v>
      </c>
      <c r="J409" s="32"/>
      <c r="K409" s="32"/>
    </row>
    <row r="410" spans="1:11" x14ac:dyDescent="0.25">
      <c r="A410" s="22">
        <v>5331</v>
      </c>
      <c r="B410" s="11">
        <v>482300</v>
      </c>
      <c r="C410" s="12" t="s">
        <v>352</v>
      </c>
      <c r="D410" s="40"/>
      <c r="E410" s="83">
        <f t="shared" si="40"/>
        <v>0</v>
      </c>
      <c r="F410" s="32"/>
      <c r="G410" s="32"/>
      <c r="H410" s="32"/>
      <c r="I410" s="54"/>
      <c r="J410" s="32"/>
      <c r="K410" s="32"/>
    </row>
    <row r="411" spans="1:11" ht="25.5" x14ac:dyDescent="0.25">
      <c r="A411" s="21">
        <v>5332</v>
      </c>
      <c r="B411" s="7">
        <v>483000</v>
      </c>
      <c r="C411" s="8" t="s">
        <v>353</v>
      </c>
      <c r="D411" s="8"/>
      <c r="E411" s="80"/>
      <c r="F411" s="27"/>
      <c r="G411" s="27"/>
      <c r="H411" s="27"/>
      <c r="I411" s="51"/>
      <c r="J411" s="27"/>
      <c r="K411" s="27"/>
    </row>
    <row r="412" spans="1:11" x14ac:dyDescent="0.25">
      <c r="A412" s="22">
        <v>5333</v>
      </c>
      <c r="B412" s="11">
        <v>483100</v>
      </c>
      <c r="C412" s="12" t="s">
        <v>354</v>
      </c>
      <c r="D412" s="12"/>
      <c r="E412" s="80"/>
      <c r="F412" s="27"/>
      <c r="G412" s="27"/>
      <c r="H412" s="27"/>
      <c r="I412" s="27"/>
      <c r="J412" s="27"/>
      <c r="K412" s="27"/>
    </row>
    <row r="413" spans="1:11" ht="51" hidden="1" x14ac:dyDescent="0.25">
      <c r="A413" s="21">
        <v>5334</v>
      </c>
      <c r="B413" s="7">
        <v>484000</v>
      </c>
      <c r="C413" s="8" t="s">
        <v>355</v>
      </c>
      <c r="D413" s="8"/>
      <c r="E413" s="27"/>
      <c r="F413" s="27"/>
      <c r="G413" s="27"/>
      <c r="H413" s="27"/>
      <c r="I413" s="27"/>
      <c r="J413" s="27"/>
      <c r="K413" s="27"/>
    </row>
    <row r="414" spans="1:11" ht="25.5" hidden="1" x14ac:dyDescent="0.25">
      <c r="A414" s="22">
        <v>5335</v>
      </c>
      <c r="B414" s="11">
        <v>484100</v>
      </c>
      <c r="C414" s="12" t="s">
        <v>356</v>
      </c>
      <c r="D414" s="12"/>
      <c r="E414" s="27"/>
      <c r="F414" s="27"/>
      <c r="G414" s="27"/>
      <c r="H414" s="27"/>
      <c r="I414" s="27"/>
      <c r="J414" s="27"/>
      <c r="K414" s="27"/>
    </row>
    <row r="415" spans="1:11" hidden="1" x14ac:dyDescent="0.25">
      <c r="A415" s="22">
        <v>5336</v>
      </c>
      <c r="B415" s="11">
        <v>484200</v>
      </c>
      <c r="C415" s="12" t="s">
        <v>357</v>
      </c>
      <c r="D415" s="12"/>
      <c r="E415" s="27"/>
      <c r="F415" s="27"/>
      <c r="G415" s="27"/>
      <c r="H415" s="27"/>
      <c r="I415" s="27"/>
      <c r="J415" s="27"/>
      <c r="K415" s="27"/>
    </row>
    <row r="416" spans="1:11" ht="38.25" hidden="1" x14ac:dyDescent="0.25">
      <c r="A416" s="21">
        <v>5337</v>
      </c>
      <c r="B416" s="7">
        <v>485000</v>
      </c>
      <c r="C416" s="8" t="s">
        <v>358</v>
      </c>
      <c r="D416" s="8"/>
      <c r="E416" s="27"/>
      <c r="F416" s="27"/>
      <c r="G416" s="27"/>
      <c r="H416" s="27"/>
      <c r="I416" s="27"/>
      <c r="J416" s="27"/>
      <c r="K416" s="27"/>
    </row>
    <row r="417" spans="1:11" ht="25.5" hidden="1" x14ac:dyDescent="0.25">
      <c r="A417" s="22">
        <v>5338</v>
      </c>
      <c r="B417" s="11">
        <v>485100</v>
      </c>
      <c r="C417" s="12" t="s">
        <v>359</v>
      </c>
      <c r="D417" s="12"/>
      <c r="E417" s="27"/>
      <c r="F417" s="27"/>
      <c r="G417" s="27"/>
      <c r="H417" s="27"/>
      <c r="I417" s="27"/>
      <c r="J417" s="27"/>
      <c r="K417" s="27"/>
    </row>
    <row r="418" spans="1:11" ht="51" x14ac:dyDescent="0.25">
      <c r="A418" s="21">
        <v>5339</v>
      </c>
      <c r="B418" s="7">
        <v>489000</v>
      </c>
      <c r="C418" s="8" t="s">
        <v>360</v>
      </c>
      <c r="D418" s="8"/>
      <c r="E418" s="80"/>
      <c r="F418" s="27"/>
      <c r="G418" s="27"/>
      <c r="H418" s="27"/>
      <c r="I418" s="27"/>
      <c r="J418" s="27"/>
      <c r="K418" s="27"/>
    </row>
    <row r="419" spans="1:11" ht="38.25" x14ac:dyDescent="0.25">
      <c r="A419" s="22">
        <v>5340</v>
      </c>
      <c r="B419" s="11">
        <v>489100</v>
      </c>
      <c r="C419" s="12" t="s">
        <v>361</v>
      </c>
      <c r="D419" s="12"/>
      <c r="E419" s="80"/>
      <c r="F419" s="27"/>
      <c r="G419" s="27"/>
      <c r="H419" s="27"/>
      <c r="I419" s="27"/>
      <c r="J419" s="27"/>
      <c r="K419" s="27"/>
    </row>
    <row r="420" spans="1:11" ht="25.5" x14ac:dyDescent="0.25">
      <c r="A420" s="21">
        <v>5341</v>
      </c>
      <c r="B420" s="7">
        <v>500000</v>
      </c>
      <c r="C420" s="8" t="s">
        <v>362</v>
      </c>
      <c r="D420" s="33">
        <f t="shared" ref="D420:K420" si="41">D421+D443+D452+D455+D463</f>
        <v>76672216</v>
      </c>
      <c r="E420" s="79">
        <f t="shared" si="41"/>
        <v>72300000</v>
      </c>
      <c r="F420" s="33">
        <f t="shared" si="41"/>
        <v>1050000</v>
      </c>
      <c r="G420" s="33">
        <f t="shared" si="41"/>
        <v>0</v>
      </c>
      <c r="H420" s="33">
        <f t="shared" si="41"/>
        <v>4100000</v>
      </c>
      <c r="I420" s="33">
        <f t="shared" si="41"/>
        <v>0</v>
      </c>
      <c r="J420" s="33">
        <f t="shared" si="41"/>
        <v>0</v>
      </c>
      <c r="K420" s="33">
        <f t="shared" si="41"/>
        <v>67150000</v>
      </c>
    </row>
    <row r="421" spans="1:11" ht="25.5" x14ac:dyDescent="0.25">
      <c r="A421" s="21">
        <v>5342</v>
      </c>
      <c r="B421" s="7">
        <v>510000</v>
      </c>
      <c r="C421" s="8" t="s">
        <v>363</v>
      </c>
      <c r="D421" s="33">
        <f>D422+D427+D437+D439+D441</f>
        <v>10172216</v>
      </c>
      <c r="E421" s="79">
        <f t="shared" ref="E421:K421" si="42">E422+E427+E437+E439+E441</f>
        <v>5800000</v>
      </c>
      <c r="F421" s="33">
        <f t="shared" si="42"/>
        <v>1050000</v>
      </c>
      <c r="G421" s="33">
        <f t="shared" si="42"/>
        <v>0</v>
      </c>
      <c r="H421" s="33">
        <f t="shared" si="42"/>
        <v>4100000</v>
      </c>
      <c r="I421" s="33">
        <f t="shared" si="42"/>
        <v>0</v>
      </c>
      <c r="J421" s="33">
        <f t="shared" si="42"/>
        <v>0</v>
      </c>
      <c r="K421" s="33">
        <f t="shared" si="42"/>
        <v>650000</v>
      </c>
    </row>
    <row r="422" spans="1:11" ht="25.5" x14ac:dyDescent="0.25">
      <c r="A422" s="21">
        <v>5343</v>
      </c>
      <c r="B422" s="7">
        <v>511000</v>
      </c>
      <c r="C422" s="8" t="s">
        <v>364</v>
      </c>
      <c r="D422" s="8">
        <f>SUM(D423:D426)</f>
        <v>0</v>
      </c>
      <c r="E422" s="101">
        <f t="shared" ref="E422:K422" si="43">SUM(E423:E426)</f>
        <v>0</v>
      </c>
      <c r="F422" s="8">
        <f t="shared" si="43"/>
        <v>0</v>
      </c>
      <c r="G422" s="8">
        <f t="shared" si="43"/>
        <v>0</v>
      </c>
      <c r="H422" s="8">
        <f t="shared" si="43"/>
        <v>0</v>
      </c>
      <c r="I422" s="8">
        <f t="shared" si="43"/>
        <v>0</v>
      </c>
      <c r="J422" s="8">
        <f t="shared" si="43"/>
        <v>0</v>
      </c>
      <c r="K422" s="8">
        <f t="shared" si="43"/>
        <v>0</v>
      </c>
    </row>
    <row r="423" spans="1:11" x14ac:dyDescent="0.25">
      <c r="A423" s="22">
        <v>5344</v>
      </c>
      <c r="B423" s="11">
        <v>511100</v>
      </c>
      <c r="C423" s="12" t="s">
        <v>365</v>
      </c>
      <c r="D423" s="12"/>
      <c r="E423" s="80"/>
      <c r="F423" s="27"/>
      <c r="G423" s="27"/>
      <c r="H423" s="27"/>
      <c r="I423" s="27"/>
      <c r="J423" s="27"/>
      <c r="K423" s="27"/>
    </row>
    <row r="424" spans="1:11" x14ac:dyDescent="0.25">
      <c r="A424" s="22">
        <v>5345</v>
      </c>
      <c r="B424" s="11">
        <v>511200</v>
      </c>
      <c r="C424" s="12" t="s">
        <v>366</v>
      </c>
      <c r="D424" s="12"/>
      <c r="E424" s="80"/>
      <c r="F424" s="27"/>
      <c r="G424" s="27"/>
      <c r="H424" s="27"/>
      <c r="I424" s="27"/>
      <c r="J424" s="27"/>
      <c r="K424" s="27"/>
    </row>
    <row r="425" spans="1:11" x14ac:dyDescent="0.25">
      <c r="A425" s="22">
        <v>5346</v>
      </c>
      <c r="B425" s="11">
        <v>511300</v>
      </c>
      <c r="C425" s="12" t="s">
        <v>367</v>
      </c>
      <c r="D425" s="12"/>
      <c r="E425" s="80"/>
      <c r="F425" s="27"/>
      <c r="G425" s="27"/>
      <c r="H425" s="27"/>
      <c r="I425" s="27"/>
      <c r="J425" s="27"/>
      <c r="K425" s="27"/>
    </row>
    <row r="426" spans="1:11" x14ac:dyDescent="0.25">
      <c r="A426" s="22">
        <v>5347</v>
      </c>
      <c r="B426" s="11">
        <v>511400</v>
      </c>
      <c r="C426" s="12" t="s">
        <v>368</v>
      </c>
      <c r="D426" s="12"/>
      <c r="E426" s="80"/>
      <c r="F426" s="27"/>
      <c r="G426" s="27"/>
      <c r="H426" s="27"/>
      <c r="I426" s="27"/>
      <c r="J426" s="27"/>
      <c r="K426" s="27"/>
    </row>
    <row r="427" spans="1:11" x14ac:dyDescent="0.25">
      <c r="A427" s="21">
        <v>5348</v>
      </c>
      <c r="B427" s="7">
        <v>512000</v>
      </c>
      <c r="C427" s="8" t="s">
        <v>369</v>
      </c>
      <c r="D427" s="33">
        <f>SUM(D428:D436)</f>
        <v>10172216</v>
      </c>
      <c r="E427" s="79">
        <f t="shared" ref="E427:K427" si="44">SUM(E428:E436)</f>
        <v>5800000</v>
      </c>
      <c r="F427" s="33">
        <f t="shared" si="44"/>
        <v>1050000</v>
      </c>
      <c r="G427" s="33">
        <f t="shared" si="44"/>
        <v>0</v>
      </c>
      <c r="H427" s="33">
        <f t="shared" si="44"/>
        <v>4100000</v>
      </c>
      <c r="I427" s="33">
        <f t="shared" si="44"/>
        <v>0</v>
      </c>
      <c r="J427" s="33">
        <f t="shared" si="44"/>
        <v>0</v>
      </c>
      <c r="K427" s="33">
        <f t="shared" si="44"/>
        <v>650000</v>
      </c>
    </row>
    <row r="428" spans="1:11" x14ac:dyDescent="0.25">
      <c r="A428" s="22">
        <v>5349</v>
      </c>
      <c r="B428" s="11">
        <v>512100</v>
      </c>
      <c r="C428" s="12" t="s">
        <v>370</v>
      </c>
      <c r="D428" s="40">
        <v>4412216</v>
      </c>
      <c r="E428" s="97">
        <f>SUM(F428:K428)</f>
        <v>0</v>
      </c>
      <c r="F428" s="40"/>
      <c r="G428" s="40"/>
      <c r="H428" s="40"/>
      <c r="I428" s="40"/>
      <c r="J428" s="40"/>
      <c r="K428" s="40"/>
    </row>
    <row r="429" spans="1:11" x14ac:dyDescent="0.25">
      <c r="A429" s="22">
        <v>5350</v>
      </c>
      <c r="B429" s="11">
        <v>512200</v>
      </c>
      <c r="C429" s="12" t="s">
        <v>371</v>
      </c>
      <c r="D429" s="40">
        <v>610000</v>
      </c>
      <c r="E429" s="97">
        <f t="shared" ref="E429:E436" si="45">SUM(F429:K429)</f>
        <v>650000</v>
      </c>
      <c r="F429" s="40"/>
      <c r="G429" s="40"/>
      <c r="H429" s="40"/>
      <c r="I429" s="40"/>
      <c r="J429" s="40"/>
      <c r="K429" s="50">
        <v>650000</v>
      </c>
    </row>
    <row r="430" spans="1:11" x14ac:dyDescent="0.25">
      <c r="A430" s="22">
        <v>5351</v>
      </c>
      <c r="B430" s="11">
        <v>512300</v>
      </c>
      <c r="C430" s="12" t="s">
        <v>372</v>
      </c>
      <c r="D430" s="40"/>
      <c r="E430" s="97">
        <f t="shared" si="45"/>
        <v>0</v>
      </c>
      <c r="F430" s="40"/>
      <c r="G430" s="40"/>
      <c r="H430" s="40"/>
      <c r="I430" s="40"/>
      <c r="J430" s="40"/>
      <c r="K430" s="40"/>
    </row>
    <row r="431" spans="1:11" x14ac:dyDescent="0.25">
      <c r="A431" s="22">
        <v>5352</v>
      </c>
      <c r="B431" s="11">
        <v>512400</v>
      </c>
      <c r="C431" s="12" t="s">
        <v>373</v>
      </c>
      <c r="D431" s="40"/>
      <c r="E431" s="97">
        <f t="shared" si="45"/>
        <v>0</v>
      </c>
      <c r="F431" s="40"/>
      <c r="G431" s="40"/>
      <c r="H431" s="40"/>
      <c r="I431" s="40"/>
      <c r="J431" s="40"/>
      <c r="K431" s="40"/>
    </row>
    <row r="432" spans="1:11" x14ac:dyDescent="0.25">
      <c r="A432" s="22">
        <v>5353</v>
      </c>
      <c r="B432" s="11">
        <v>512500</v>
      </c>
      <c r="C432" s="12" t="s">
        <v>374</v>
      </c>
      <c r="D432" s="40">
        <v>5150000</v>
      </c>
      <c r="E432" s="97">
        <f t="shared" si="45"/>
        <v>5150000</v>
      </c>
      <c r="F432" s="40">
        <v>1050000</v>
      </c>
      <c r="G432" s="40"/>
      <c r="H432" s="50">
        <v>4100000</v>
      </c>
      <c r="I432" s="40"/>
      <c r="J432" s="40"/>
      <c r="K432" s="40"/>
    </row>
    <row r="433" spans="1:11" x14ac:dyDescent="0.25">
      <c r="A433" s="22">
        <v>5354</v>
      </c>
      <c r="B433" s="11">
        <v>512600</v>
      </c>
      <c r="C433" s="12" t="s">
        <v>375</v>
      </c>
      <c r="D433" s="40"/>
      <c r="E433" s="97">
        <f t="shared" si="45"/>
        <v>0</v>
      </c>
      <c r="F433" s="40"/>
      <c r="G433" s="40"/>
      <c r="H433" s="40"/>
      <c r="I433" s="40"/>
      <c r="J433" s="40"/>
      <c r="K433" s="40"/>
    </row>
    <row r="434" spans="1:11" x14ac:dyDescent="0.25">
      <c r="A434" s="22">
        <v>5355</v>
      </c>
      <c r="B434" s="11">
        <v>512700</v>
      </c>
      <c r="C434" s="12" t="s">
        <v>376</v>
      </c>
      <c r="D434" s="40"/>
      <c r="E434" s="97">
        <f t="shared" si="45"/>
        <v>0</v>
      </c>
      <c r="F434" s="40"/>
      <c r="G434" s="40"/>
      <c r="H434" s="40"/>
      <c r="I434" s="40"/>
      <c r="J434" s="40"/>
      <c r="K434" s="40"/>
    </row>
    <row r="435" spans="1:11" x14ac:dyDescent="0.25">
      <c r="A435" s="22">
        <v>5356</v>
      </c>
      <c r="B435" s="11">
        <v>512800</v>
      </c>
      <c r="C435" s="12" t="s">
        <v>377</v>
      </c>
      <c r="D435" s="40"/>
      <c r="E435" s="97">
        <f t="shared" si="45"/>
        <v>0</v>
      </c>
      <c r="F435" s="40"/>
      <c r="G435" s="40"/>
      <c r="H435" s="40"/>
      <c r="I435" s="40"/>
      <c r="J435" s="40"/>
      <c r="K435" s="40"/>
    </row>
    <row r="436" spans="1:11" ht="25.5" x14ac:dyDescent="0.25">
      <c r="A436" s="22">
        <v>5357</v>
      </c>
      <c r="B436" s="11">
        <v>512900</v>
      </c>
      <c r="C436" s="12" t="s">
        <v>378</v>
      </c>
      <c r="D436" s="40"/>
      <c r="E436" s="97">
        <f t="shared" si="45"/>
        <v>0</v>
      </c>
      <c r="F436" s="40"/>
      <c r="G436" s="40"/>
      <c r="H436" s="40"/>
      <c r="I436" s="40"/>
      <c r="J436" s="40"/>
      <c r="K436" s="40"/>
    </row>
    <row r="437" spans="1:11" x14ac:dyDescent="0.25">
      <c r="A437" s="21">
        <v>5358</v>
      </c>
      <c r="B437" s="7">
        <v>513000</v>
      </c>
      <c r="C437" s="8" t="s">
        <v>379</v>
      </c>
      <c r="D437" s="8"/>
      <c r="E437" s="80"/>
      <c r="F437" s="27"/>
      <c r="G437" s="27"/>
      <c r="H437" s="27"/>
      <c r="I437" s="27"/>
      <c r="J437" s="27"/>
      <c r="K437" s="27"/>
    </row>
    <row r="438" spans="1:11" x14ac:dyDescent="0.25">
      <c r="A438" s="22">
        <v>5359</v>
      </c>
      <c r="B438" s="11">
        <v>513100</v>
      </c>
      <c r="C438" s="12" t="s">
        <v>380</v>
      </c>
      <c r="D438" s="12"/>
      <c r="E438" s="80"/>
      <c r="F438" s="27"/>
      <c r="G438" s="27"/>
      <c r="H438" s="27"/>
      <c r="I438" s="27"/>
      <c r="J438" s="27"/>
      <c r="K438" s="27"/>
    </row>
    <row r="439" spans="1:11" x14ac:dyDescent="0.25">
      <c r="A439" s="21">
        <v>5360</v>
      </c>
      <c r="B439" s="7">
        <v>514000</v>
      </c>
      <c r="C439" s="8" t="s">
        <v>381</v>
      </c>
      <c r="D439" s="8"/>
      <c r="E439" s="80"/>
      <c r="F439" s="27"/>
      <c r="G439" s="27"/>
      <c r="H439" s="27"/>
      <c r="I439" s="27"/>
      <c r="J439" s="27"/>
      <c r="K439" s="27"/>
    </row>
    <row r="440" spans="1:11" x14ac:dyDescent="0.25">
      <c r="A440" s="22">
        <v>5361</v>
      </c>
      <c r="B440" s="11">
        <v>514100</v>
      </c>
      <c r="C440" s="12" t="s">
        <v>382</v>
      </c>
      <c r="D440" s="12"/>
      <c r="E440" s="80"/>
      <c r="F440" s="27"/>
      <c r="G440" s="27"/>
      <c r="H440" s="27"/>
      <c r="I440" s="27"/>
      <c r="J440" s="27"/>
      <c r="K440" s="27"/>
    </row>
    <row r="441" spans="1:11" x14ac:dyDescent="0.25">
      <c r="A441" s="21">
        <v>5362</v>
      </c>
      <c r="B441" s="7">
        <v>515000</v>
      </c>
      <c r="C441" s="8" t="s">
        <v>383</v>
      </c>
      <c r="D441" s="8"/>
      <c r="E441" s="80"/>
      <c r="F441" s="27"/>
      <c r="G441" s="27"/>
      <c r="H441" s="27"/>
      <c r="I441" s="27"/>
      <c r="J441" s="27"/>
      <c r="K441" s="27"/>
    </row>
    <row r="442" spans="1:11" x14ac:dyDescent="0.25">
      <c r="A442" s="22">
        <v>5363</v>
      </c>
      <c r="B442" s="11">
        <v>515100</v>
      </c>
      <c r="C442" s="12" t="s">
        <v>384</v>
      </c>
      <c r="D442" s="12"/>
      <c r="E442" s="80"/>
      <c r="F442" s="27"/>
      <c r="G442" s="27"/>
      <c r="H442" s="27"/>
      <c r="I442" s="27"/>
      <c r="J442" s="27"/>
      <c r="K442" s="27"/>
    </row>
    <row r="443" spans="1:11" x14ac:dyDescent="0.25">
      <c r="A443" s="21">
        <v>5364</v>
      </c>
      <c r="B443" s="7">
        <v>520000</v>
      </c>
      <c r="C443" s="8" t="s">
        <v>385</v>
      </c>
      <c r="D443" s="33">
        <f t="shared" ref="D443:K443" si="46">D444+D446+D450</f>
        <v>66500000</v>
      </c>
      <c r="E443" s="79">
        <f t="shared" si="46"/>
        <v>66500000</v>
      </c>
      <c r="F443" s="33">
        <f t="shared" si="46"/>
        <v>0</v>
      </c>
      <c r="G443" s="33">
        <f t="shared" si="46"/>
        <v>0</v>
      </c>
      <c r="H443" s="33">
        <f t="shared" si="46"/>
        <v>0</v>
      </c>
      <c r="I443" s="33">
        <f t="shared" si="46"/>
        <v>0</v>
      </c>
      <c r="J443" s="33">
        <f t="shared" si="46"/>
        <v>0</v>
      </c>
      <c r="K443" s="33">
        <f t="shared" si="46"/>
        <v>66500000</v>
      </c>
    </row>
    <row r="444" spans="1:11" x14ac:dyDescent="0.25">
      <c r="A444" s="21">
        <v>5365</v>
      </c>
      <c r="B444" s="7">
        <v>521000</v>
      </c>
      <c r="C444" s="8" t="s">
        <v>386</v>
      </c>
      <c r="D444" s="8"/>
      <c r="E444" s="80"/>
      <c r="F444" s="27"/>
      <c r="G444" s="27"/>
      <c r="H444" s="27"/>
      <c r="I444" s="27"/>
      <c r="J444" s="27"/>
      <c r="K444" s="27"/>
    </row>
    <row r="445" spans="1:11" x14ac:dyDescent="0.25">
      <c r="A445" s="22">
        <v>5366</v>
      </c>
      <c r="B445" s="11">
        <v>521100</v>
      </c>
      <c r="C445" s="12" t="s">
        <v>387</v>
      </c>
      <c r="D445" s="12"/>
      <c r="E445" s="80"/>
      <c r="F445" s="27"/>
      <c r="G445" s="27"/>
      <c r="H445" s="27"/>
      <c r="I445" s="27"/>
      <c r="J445" s="27"/>
      <c r="K445" s="27"/>
    </row>
    <row r="446" spans="1:11" x14ac:dyDescent="0.25">
      <c r="A446" s="21">
        <v>5367</v>
      </c>
      <c r="B446" s="7">
        <v>522000</v>
      </c>
      <c r="C446" s="8" t="s">
        <v>388</v>
      </c>
      <c r="D446" s="8"/>
      <c r="E446" s="80"/>
      <c r="F446" s="27"/>
      <c r="G446" s="27"/>
      <c r="H446" s="27"/>
      <c r="I446" s="27"/>
      <c r="J446" s="27"/>
      <c r="K446" s="27"/>
    </row>
    <row r="447" spans="1:11" x14ac:dyDescent="0.25">
      <c r="A447" s="22">
        <v>5368</v>
      </c>
      <c r="B447" s="11">
        <v>522100</v>
      </c>
      <c r="C447" s="12" t="s">
        <v>389</v>
      </c>
      <c r="D447" s="12"/>
      <c r="E447" s="80"/>
      <c r="F447" s="27"/>
      <c r="G447" s="27"/>
      <c r="H447" s="27"/>
      <c r="I447" s="27"/>
      <c r="J447" s="27"/>
      <c r="K447" s="27"/>
    </row>
    <row r="448" spans="1:11" x14ac:dyDescent="0.25">
      <c r="A448" s="22">
        <v>5369</v>
      </c>
      <c r="B448" s="11">
        <v>522200</v>
      </c>
      <c r="C448" s="12" t="s">
        <v>390</v>
      </c>
      <c r="D448" s="12"/>
      <c r="E448" s="80"/>
      <c r="F448" s="27"/>
      <c r="G448" s="27"/>
      <c r="H448" s="27"/>
      <c r="I448" s="27"/>
      <c r="J448" s="27"/>
      <c r="K448" s="27"/>
    </row>
    <row r="449" spans="1:11" x14ac:dyDescent="0.25">
      <c r="A449" s="22">
        <v>5370</v>
      </c>
      <c r="B449" s="11">
        <v>522300</v>
      </c>
      <c r="C449" s="12" t="s">
        <v>391</v>
      </c>
      <c r="D449" s="12"/>
      <c r="E449" s="80"/>
      <c r="F449" s="27"/>
      <c r="G449" s="27"/>
      <c r="H449" s="27"/>
      <c r="I449" s="27"/>
      <c r="J449" s="27"/>
      <c r="K449" s="27"/>
    </row>
    <row r="450" spans="1:11" x14ac:dyDescent="0.25">
      <c r="A450" s="21">
        <v>5371</v>
      </c>
      <c r="B450" s="7">
        <v>523000</v>
      </c>
      <c r="C450" s="8" t="s">
        <v>392</v>
      </c>
      <c r="D450" s="33">
        <f>D451</f>
        <v>66500000</v>
      </c>
      <c r="E450" s="79">
        <f t="shared" ref="E450:K450" si="47">E451</f>
        <v>66500000</v>
      </c>
      <c r="F450" s="33">
        <f t="shared" si="47"/>
        <v>0</v>
      </c>
      <c r="G450" s="33">
        <f t="shared" si="47"/>
        <v>0</v>
      </c>
      <c r="H450" s="33">
        <f t="shared" si="47"/>
        <v>0</v>
      </c>
      <c r="I450" s="33">
        <f t="shared" si="47"/>
        <v>0</v>
      </c>
      <c r="J450" s="33">
        <f t="shared" si="47"/>
        <v>0</v>
      </c>
      <c r="K450" s="33">
        <f t="shared" si="47"/>
        <v>66500000</v>
      </c>
    </row>
    <row r="451" spans="1:11" x14ac:dyDescent="0.25">
      <c r="A451" s="22">
        <v>5372</v>
      </c>
      <c r="B451" s="11">
        <v>523100</v>
      </c>
      <c r="C451" s="12" t="s">
        <v>393</v>
      </c>
      <c r="D451" s="40">
        <v>66500000</v>
      </c>
      <c r="E451" s="97">
        <f>SUM(F451:K451)</f>
        <v>66500000</v>
      </c>
      <c r="F451" s="40"/>
      <c r="G451" s="40"/>
      <c r="H451" s="40"/>
      <c r="I451" s="40"/>
      <c r="J451" s="40"/>
      <c r="K451" s="40">
        <v>66500000</v>
      </c>
    </row>
    <row r="452" spans="1:11" hidden="1" x14ac:dyDescent="0.25">
      <c r="A452" s="21">
        <v>5373</v>
      </c>
      <c r="B452" s="7">
        <v>530000</v>
      </c>
      <c r="C452" s="8" t="s">
        <v>394</v>
      </c>
      <c r="D452" s="8"/>
      <c r="E452" s="27"/>
      <c r="F452" s="27"/>
      <c r="G452" s="27"/>
      <c r="H452" s="27"/>
      <c r="I452" s="27"/>
      <c r="J452" s="27"/>
      <c r="K452" s="27"/>
    </row>
    <row r="453" spans="1:11" hidden="1" x14ac:dyDescent="0.25">
      <c r="A453" s="21">
        <v>5374</v>
      </c>
      <c r="B453" s="7">
        <v>531000</v>
      </c>
      <c r="C453" s="8" t="s">
        <v>395</v>
      </c>
      <c r="D453" s="8"/>
      <c r="E453" s="27"/>
      <c r="F453" s="27"/>
      <c r="G453" s="27"/>
      <c r="H453" s="27"/>
      <c r="I453" s="27"/>
      <c r="J453" s="27"/>
      <c r="K453" s="27"/>
    </row>
    <row r="454" spans="1:11" hidden="1" x14ac:dyDescent="0.25">
      <c r="A454" s="22">
        <v>5375</v>
      </c>
      <c r="B454" s="11">
        <v>531100</v>
      </c>
      <c r="C454" s="12" t="s">
        <v>396</v>
      </c>
      <c r="D454" s="12"/>
      <c r="E454" s="27"/>
      <c r="F454" s="27"/>
      <c r="G454" s="27"/>
      <c r="H454" s="27"/>
      <c r="I454" s="27"/>
      <c r="J454" s="27"/>
      <c r="K454" s="27"/>
    </row>
    <row r="455" spans="1:11" ht="25.5" hidden="1" x14ac:dyDescent="0.25">
      <c r="A455" s="21">
        <v>5376</v>
      </c>
      <c r="B455" s="7">
        <v>540000</v>
      </c>
      <c r="C455" s="8" t="s">
        <v>397</v>
      </c>
      <c r="D455" s="8"/>
      <c r="E455" s="27"/>
      <c r="F455" s="27"/>
      <c r="G455" s="27"/>
      <c r="H455" s="27"/>
      <c r="I455" s="27"/>
      <c r="J455" s="27"/>
      <c r="K455" s="27"/>
    </row>
    <row r="456" spans="1:11" hidden="1" x14ac:dyDescent="0.25">
      <c r="A456" s="21">
        <v>5377</v>
      </c>
      <c r="B456" s="7">
        <v>541000</v>
      </c>
      <c r="C456" s="8" t="s">
        <v>398</v>
      </c>
      <c r="D456" s="8"/>
      <c r="E456" s="27"/>
      <c r="F456" s="27"/>
      <c r="G456" s="27"/>
      <c r="H456" s="27"/>
      <c r="I456" s="27"/>
      <c r="J456" s="27"/>
      <c r="K456" s="27"/>
    </row>
    <row r="457" spans="1:11" hidden="1" x14ac:dyDescent="0.25">
      <c r="A457" s="22">
        <v>5378</v>
      </c>
      <c r="B457" s="11">
        <v>541100</v>
      </c>
      <c r="C457" s="12" t="s">
        <v>399</v>
      </c>
      <c r="D457" s="12"/>
      <c r="E457" s="27"/>
      <c r="F457" s="27"/>
      <c r="G457" s="27"/>
      <c r="H457" s="27"/>
      <c r="I457" s="27"/>
      <c r="J457" s="27"/>
      <c r="K457" s="27"/>
    </row>
    <row r="458" spans="1:11" hidden="1" x14ac:dyDescent="0.25">
      <c r="A458" s="21">
        <v>5379</v>
      </c>
      <c r="B458" s="7">
        <v>542000</v>
      </c>
      <c r="C458" s="8" t="s">
        <v>400</v>
      </c>
      <c r="D458" s="8"/>
      <c r="E458" s="27"/>
      <c r="F458" s="27"/>
      <c r="G458" s="27"/>
      <c r="H458" s="27"/>
      <c r="I458" s="27"/>
      <c r="J458" s="27"/>
      <c r="K458" s="27"/>
    </row>
    <row r="459" spans="1:11" hidden="1" x14ac:dyDescent="0.25">
      <c r="A459" s="22">
        <v>5380</v>
      </c>
      <c r="B459" s="11">
        <v>542100</v>
      </c>
      <c r="C459" s="12" t="s">
        <v>401</v>
      </c>
      <c r="D459" s="12"/>
      <c r="E459" s="27"/>
      <c r="F459" s="27"/>
      <c r="G459" s="27"/>
      <c r="H459" s="27"/>
      <c r="I459" s="27"/>
      <c r="J459" s="27"/>
      <c r="K459" s="27"/>
    </row>
    <row r="460" spans="1:11" hidden="1" x14ac:dyDescent="0.25">
      <c r="A460" s="21">
        <v>5381</v>
      </c>
      <c r="B460" s="7">
        <v>543000</v>
      </c>
      <c r="C460" s="8" t="s">
        <v>402</v>
      </c>
      <c r="D460" s="8"/>
      <c r="E460" s="27"/>
      <c r="F460" s="27"/>
      <c r="G460" s="27"/>
      <c r="H460" s="27"/>
      <c r="I460" s="27"/>
      <c r="J460" s="27"/>
      <c r="K460" s="27"/>
    </row>
    <row r="461" spans="1:11" hidden="1" x14ac:dyDescent="0.25">
      <c r="A461" s="22">
        <v>5382</v>
      </c>
      <c r="B461" s="11">
        <v>543100</v>
      </c>
      <c r="C461" s="12" t="s">
        <v>403</v>
      </c>
      <c r="D461" s="12"/>
      <c r="E461" s="27"/>
      <c r="F461" s="27"/>
      <c r="G461" s="27"/>
      <c r="H461" s="27"/>
      <c r="I461" s="27"/>
      <c r="J461" s="27"/>
      <c r="K461" s="27"/>
    </row>
    <row r="462" spans="1:11" hidden="1" x14ac:dyDescent="0.25">
      <c r="A462" s="22">
        <v>5383</v>
      </c>
      <c r="B462" s="11">
        <v>543200</v>
      </c>
      <c r="C462" s="12" t="s">
        <v>404</v>
      </c>
      <c r="D462" s="12"/>
      <c r="E462" s="27"/>
      <c r="F462" s="27"/>
      <c r="G462" s="27"/>
      <c r="H462" s="27"/>
      <c r="I462" s="27"/>
      <c r="J462" s="27"/>
      <c r="K462" s="27"/>
    </row>
    <row r="463" spans="1:11" ht="51" hidden="1" x14ac:dyDescent="0.25">
      <c r="A463" s="21">
        <v>5384</v>
      </c>
      <c r="B463" s="7">
        <v>550000</v>
      </c>
      <c r="C463" s="8" t="s">
        <v>405</v>
      </c>
      <c r="D463" s="8"/>
      <c r="E463" s="27"/>
      <c r="F463" s="27"/>
      <c r="G463" s="27"/>
      <c r="H463" s="27"/>
      <c r="I463" s="27"/>
      <c r="J463" s="27"/>
      <c r="K463" s="27"/>
    </row>
    <row r="464" spans="1:11" ht="51" hidden="1" x14ac:dyDescent="0.25">
      <c r="A464" s="21">
        <v>5385</v>
      </c>
      <c r="B464" s="7">
        <v>551000</v>
      </c>
      <c r="C464" s="8" t="s">
        <v>406</v>
      </c>
      <c r="D464" s="8"/>
      <c r="E464" s="27"/>
      <c r="F464" s="27"/>
      <c r="G464" s="27"/>
      <c r="H464" s="27"/>
      <c r="I464" s="27"/>
      <c r="J464" s="27"/>
      <c r="K464" s="27"/>
    </row>
    <row r="465" spans="1:11" ht="38.25" hidden="1" x14ac:dyDescent="0.25">
      <c r="A465" s="22">
        <v>5386</v>
      </c>
      <c r="B465" s="11">
        <v>551100</v>
      </c>
      <c r="C465" s="12" t="s">
        <v>407</v>
      </c>
      <c r="D465" s="12"/>
      <c r="E465" s="27"/>
      <c r="F465" s="27"/>
      <c r="G465" s="27"/>
      <c r="H465" s="27"/>
      <c r="I465" s="27"/>
      <c r="J465" s="27"/>
      <c r="K465" s="27"/>
    </row>
    <row r="466" spans="1:11" ht="38.25" hidden="1" x14ac:dyDescent="0.25">
      <c r="A466" s="21">
        <v>5387</v>
      </c>
      <c r="B466" s="7">
        <v>600000</v>
      </c>
      <c r="C466" s="8" t="s">
        <v>408</v>
      </c>
      <c r="D466" s="8">
        <f>D467+D496</f>
        <v>0</v>
      </c>
      <c r="E466" s="8">
        <f t="shared" ref="E466:K466" si="48">E467+E496</f>
        <v>0</v>
      </c>
      <c r="F466" s="8">
        <f t="shared" si="48"/>
        <v>0</v>
      </c>
      <c r="G466" s="8">
        <f t="shared" si="48"/>
        <v>0</v>
      </c>
      <c r="H466" s="8">
        <f t="shared" si="48"/>
        <v>0</v>
      </c>
      <c r="I466" s="8">
        <f t="shared" si="48"/>
        <v>0</v>
      </c>
      <c r="J466" s="8">
        <f t="shared" si="48"/>
        <v>0</v>
      </c>
      <c r="K466" s="8">
        <f t="shared" si="48"/>
        <v>0</v>
      </c>
    </row>
    <row r="467" spans="1:11" ht="25.5" hidden="1" x14ac:dyDescent="0.25">
      <c r="A467" s="21">
        <v>5388</v>
      </c>
      <c r="B467" s="7">
        <v>610000</v>
      </c>
      <c r="C467" s="8" t="s">
        <v>409</v>
      </c>
      <c r="D467" s="8">
        <f>D468+D482+D490+D492+D494</f>
        <v>0</v>
      </c>
      <c r="E467" s="8">
        <f t="shared" ref="E467:K467" si="49">E468+E482+E490+E492+E494</f>
        <v>0</v>
      </c>
      <c r="F467" s="8">
        <f t="shared" si="49"/>
        <v>0</v>
      </c>
      <c r="G467" s="8">
        <f t="shared" si="49"/>
        <v>0</v>
      </c>
      <c r="H467" s="8">
        <f t="shared" si="49"/>
        <v>0</v>
      </c>
      <c r="I467" s="8">
        <f t="shared" si="49"/>
        <v>0</v>
      </c>
      <c r="J467" s="8">
        <f t="shared" si="49"/>
        <v>0</v>
      </c>
      <c r="K467" s="8">
        <f t="shared" si="49"/>
        <v>0</v>
      </c>
    </row>
    <row r="468" spans="1:11" ht="25.5" hidden="1" x14ac:dyDescent="0.25">
      <c r="A468" s="21">
        <v>5389</v>
      </c>
      <c r="B468" s="7">
        <v>611000</v>
      </c>
      <c r="C468" s="8" t="s">
        <v>410</v>
      </c>
      <c r="D468" s="8"/>
      <c r="E468" s="27"/>
      <c r="F468" s="27"/>
      <c r="G468" s="27"/>
      <c r="H468" s="27"/>
      <c r="I468" s="27"/>
      <c r="J468" s="27"/>
      <c r="K468" s="27"/>
    </row>
    <row r="469" spans="1:11" ht="25.5" hidden="1" x14ac:dyDescent="0.25">
      <c r="A469" s="22">
        <v>5390</v>
      </c>
      <c r="B469" s="11">
        <v>611100</v>
      </c>
      <c r="C469" s="12" t="s">
        <v>411</v>
      </c>
      <c r="D469" s="12"/>
      <c r="E469" s="27"/>
      <c r="F469" s="27"/>
      <c r="G469" s="27"/>
      <c r="H469" s="27"/>
      <c r="I469" s="27"/>
      <c r="J469" s="27"/>
      <c r="K469" s="27"/>
    </row>
    <row r="470" spans="1:11" ht="25.5" hidden="1" x14ac:dyDescent="0.25">
      <c r="A470" s="22">
        <v>5391</v>
      </c>
      <c r="B470" s="11">
        <v>611200</v>
      </c>
      <c r="C470" s="12" t="s">
        <v>412</v>
      </c>
      <c r="D470" s="12"/>
      <c r="E470" s="27"/>
      <c r="F470" s="27"/>
      <c r="G470" s="27"/>
      <c r="H470" s="27"/>
      <c r="I470" s="27"/>
      <c r="J470" s="27"/>
      <c r="K470" s="27"/>
    </row>
    <row r="471" spans="1:11" ht="25.5" hidden="1" x14ac:dyDescent="0.25">
      <c r="A471" s="22">
        <v>5392</v>
      </c>
      <c r="B471" s="11">
        <v>611300</v>
      </c>
      <c r="C471" s="12" t="s">
        <v>413</v>
      </c>
      <c r="D471" s="12"/>
      <c r="E471" s="27"/>
      <c r="F471" s="27"/>
      <c r="G471" s="27"/>
      <c r="H471" s="27"/>
      <c r="I471" s="27"/>
      <c r="J471" s="27"/>
      <c r="K471" s="27"/>
    </row>
    <row r="472" spans="1:11" hidden="1" x14ac:dyDescent="0.25">
      <c r="A472" s="133" t="s">
        <v>3</v>
      </c>
      <c r="B472" s="135" t="s">
        <v>4</v>
      </c>
      <c r="C472" s="135" t="s">
        <v>5</v>
      </c>
      <c r="D472" s="148" t="s">
        <v>459</v>
      </c>
      <c r="E472" s="140" t="s">
        <v>455</v>
      </c>
      <c r="F472" s="141"/>
      <c r="G472" s="141"/>
      <c r="H472" s="141"/>
      <c r="I472" s="141"/>
      <c r="J472" s="141"/>
      <c r="K472" s="142"/>
    </row>
    <row r="473" spans="1:11" hidden="1" x14ac:dyDescent="0.25">
      <c r="A473" s="134"/>
      <c r="B473" s="136"/>
      <c r="C473" s="137"/>
      <c r="D473" s="149"/>
      <c r="E473" s="143" t="s">
        <v>456</v>
      </c>
      <c r="F473" s="145" t="s">
        <v>457</v>
      </c>
      <c r="G473" s="146"/>
      <c r="H473" s="146"/>
      <c r="I473" s="147"/>
      <c r="J473" s="143" t="s">
        <v>9</v>
      </c>
      <c r="K473" s="138" t="s">
        <v>10</v>
      </c>
    </row>
    <row r="474" spans="1:11" ht="25.5" hidden="1" x14ac:dyDescent="0.25">
      <c r="A474" s="134"/>
      <c r="B474" s="136"/>
      <c r="C474" s="137"/>
      <c r="D474" s="150"/>
      <c r="E474" s="144"/>
      <c r="F474" s="20" t="s">
        <v>458</v>
      </c>
      <c r="G474" s="20" t="s">
        <v>12</v>
      </c>
      <c r="H474" s="20" t="s">
        <v>13</v>
      </c>
      <c r="I474" s="20" t="s">
        <v>14</v>
      </c>
      <c r="J474" s="144"/>
      <c r="K474" s="139"/>
    </row>
    <row r="475" spans="1:11" hidden="1" x14ac:dyDescent="0.25">
      <c r="A475" s="19">
        <v>1</v>
      </c>
      <c r="B475" s="20">
        <v>2</v>
      </c>
      <c r="C475" s="20">
        <v>3</v>
      </c>
      <c r="D475" s="29">
        <v>4</v>
      </c>
      <c r="E475" s="29">
        <v>5</v>
      </c>
      <c r="F475" s="29">
        <v>6</v>
      </c>
      <c r="G475" s="29">
        <v>7</v>
      </c>
      <c r="H475" s="29">
        <v>8</v>
      </c>
      <c r="I475" s="29">
        <v>9</v>
      </c>
      <c r="J475" s="30">
        <v>10</v>
      </c>
      <c r="K475" s="30">
        <v>11</v>
      </c>
    </row>
    <row r="476" spans="1:11" ht="25.5" hidden="1" x14ac:dyDescent="0.25">
      <c r="A476" s="22">
        <v>5393</v>
      </c>
      <c r="B476" s="11">
        <v>611400</v>
      </c>
      <c r="C476" s="12" t="s">
        <v>414</v>
      </c>
      <c r="D476" s="12"/>
      <c r="E476" s="27"/>
      <c r="F476" s="27"/>
      <c r="G476" s="27"/>
      <c r="H476" s="27"/>
      <c r="I476" s="27"/>
      <c r="J476" s="27"/>
      <c r="K476" s="27"/>
    </row>
    <row r="477" spans="1:11" ht="25.5" hidden="1" x14ac:dyDescent="0.25">
      <c r="A477" s="22">
        <v>5394</v>
      </c>
      <c r="B477" s="11">
        <v>611500</v>
      </c>
      <c r="C477" s="12" t="s">
        <v>415</v>
      </c>
      <c r="D477" s="12"/>
      <c r="E477" s="27"/>
      <c r="F477" s="27"/>
      <c r="G477" s="27"/>
      <c r="H477" s="27"/>
      <c r="I477" s="27"/>
      <c r="J477" s="27"/>
      <c r="K477" s="27"/>
    </row>
    <row r="478" spans="1:11" ht="25.5" hidden="1" x14ac:dyDescent="0.25">
      <c r="A478" s="22">
        <v>5395</v>
      </c>
      <c r="B478" s="11">
        <v>611600</v>
      </c>
      <c r="C478" s="12" t="s">
        <v>416</v>
      </c>
      <c r="D478" s="12"/>
      <c r="E478" s="27"/>
      <c r="F478" s="27"/>
      <c r="G478" s="27"/>
      <c r="H478" s="27"/>
      <c r="I478" s="27"/>
      <c r="J478" s="27"/>
      <c r="K478" s="27"/>
    </row>
    <row r="479" spans="1:11" ht="25.5" hidden="1" x14ac:dyDescent="0.25">
      <c r="A479" s="22">
        <v>5396</v>
      </c>
      <c r="B479" s="11">
        <v>611700</v>
      </c>
      <c r="C479" s="12" t="s">
        <v>417</v>
      </c>
      <c r="D479" s="12"/>
      <c r="E479" s="27"/>
      <c r="F479" s="27"/>
      <c r="G479" s="27"/>
      <c r="H479" s="27"/>
      <c r="I479" s="27"/>
      <c r="J479" s="27"/>
      <c r="K479" s="27"/>
    </row>
    <row r="480" spans="1:11" hidden="1" x14ac:dyDescent="0.25">
      <c r="A480" s="22">
        <v>5397</v>
      </c>
      <c r="B480" s="11">
        <v>611800</v>
      </c>
      <c r="C480" s="12" t="s">
        <v>418</v>
      </c>
      <c r="D480" s="12"/>
      <c r="E480" s="27"/>
      <c r="F480" s="27"/>
      <c r="G480" s="27"/>
      <c r="H480" s="27"/>
      <c r="I480" s="27"/>
      <c r="J480" s="27"/>
      <c r="K480" s="27"/>
    </row>
    <row r="481" spans="1:11" hidden="1" x14ac:dyDescent="0.25">
      <c r="A481" s="22">
        <v>5398</v>
      </c>
      <c r="B481" s="11">
        <v>611900</v>
      </c>
      <c r="C481" s="12" t="s">
        <v>163</v>
      </c>
      <c r="D481" s="12"/>
      <c r="E481" s="27"/>
      <c r="F481" s="27"/>
      <c r="G481" s="27"/>
      <c r="H481" s="27"/>
      <c r="I481" s="27"/>
      <c r="J481" s="27"/>
      <c r="K481" s="27"/>
    </row>
    <row r="482" spans="1:11" ht="25.5" hidden="1" x14ac:dyDescent="0.25">
      <c r="A482" s="21">
        <v>5399</v>
      </c>
      <c r="B482" s="7">
        <v>612000</v>
      </c>
      <c r="C482" s="8" t="s">
        <v>419</v>
      </c>
      <c r="D482" s="8"/>
      <c r="E482" s="27"/>
      <c r="F482" s="27"/>
      <c r="G482" s="27"/>
      <c r="H482" s="27"/>
      <c r="I482" s="27"/>
      <c r="J482" s="27"/>
      <c r="K482" s="27"/>
    </row>
    <row r="483" spans="1:11" ht="38.25" hidden="1" x14ac:dyDescent="0.25">
      <c r="A483" s="22">
        <v>5400</v>
      </c>
      <c r="B483" s="11">
        <v>612100</v>
      </c>
      <c r="C483" s="12" t="s">
        <v>420</v>
      </c>
      <c r="D483" s="12"/>
      <c r="E483" s="27"/>
      <c r="F483" s="27"/>
      <c r="G483" s="27"/>
      <c r="H483" s="27"/>
      <c r="I483" s="27"/>
      <c r="J483" s="27"/>
      <c r="K483" s="27"/>
    </row>
    <row r="484" spans="1:11" hidden="1" x14ac:dyDescent="0.25">
      <c r="A484" s="22">
        <v>5401</v>
      </c>
      <c r="B484" s="11">
        <v>612200</v>
      </c>
      <c r="C484" s="12" t="s">
        <v>421</v>
      </c>
      <c r="D484" s="12"/>
      <c r="E484" s="27"/>
      <c r="F484" s="27"/>
      <c r="G484" s="27"/>
      <c r="H484" s="27"/>
      <c r="I484" s="27"/>
      <c r="J484" s="27"/>
      <c r="K484" s="27"/>
    </row>
    <row r="485" spans="1:11" ht="25.5" hidden="1" x14ac:dyDescent="0.25">
      <c r="A485" s="22">
        <v>5402</v>
      </c>
      <c r="B485" s="11">
        <v>612300</v>
      </c>
      <c r="C485" s="12" t="s">
        <v>422</v>
      </c>
      <c r="D485" s="12"/>
      <c r="E485" s="27"/>
      <c r="F485" s="27"/>
      <c r="G485" s="27"/>
      <c r="H485" s="27"/>
      <c r="I485" s="27"/>
      <c r="J485" s="27"/>
      <c r="K485" s="27"/>
    </row>
    <row r="486" spans="1:11" ht="25.5" hidden="1" x14ac:dyDescent="0.25">
      <c r="A486" s="22">
        <v>5403</v>
      </c>
      <c r="B486" s="11">
        <v>612400</v>
      </c>
      <c r="C486" s="12" t="s">
        <v>423</v>
      </c>
      <c r="D486" s="12"/>
      <c r="E486" s="27"/>
      <c r="F486" s="27"/>
      <c r="G486" s="27"/>
      <c r="H486" s="27"/>
      <c r="I486" s="27"/>
      <c r="J486" s="27"/>
      <c r="K486" s="27"/>
    </row>
    <row r="487" spans="1:11" ht="25.5" hidden="1" x14ac:dyDescent="0.25">
      <c r="A487" s="22">
        <v>5404</v>
      </c>
      <c r="B487" s="11">
        <v>612500</v>
      </c>
      <c r="C487" s="12" t="s">
        <v>424</v>
      </c>
      <c r="D487" s="12"/>
      <c r="E487" s="27"/>
      <c r="F487" s="27"/>
      <c r="G487" s="27"/>
      <c r="H487" s="27"/>
      <c r="I487" s="27"/>
      <c r="J487" s="27"/>
      <c r="K487" s="27"/>
    </row>
    <row r="488" spans="1:11" ht="25.5" hidden="1" x14ac:dyDescent="0.25">
      <c r="A488" s="22">
        <v>5405</v>
      </c>
      <c r="B488" s="11">
        <v>612600</v>
      </c>
      <c r="C488" s="12" t="s">
        <v>425</v>
      </c>
      <c r="D488" s="12"/>
      <c r="E488" s="27"/>
      <c r="F488" s="27"/>
      <c r="G488" s="27"/>
      <c r="H488" s="27"/>
      <c r="I488" s="27"/>
      <c r="J488" s="27"/>
      <c r="K488" s="27"/>
    </row>
    <row r="489" spans="1:11" hidden="1" x14ac:dyDescent="0.25">
      <c r="A489" s="22">
        <v>5406</v>
      </c>
      <c r="B489" s="11">
        <v>612900</v>
      </c>
      <c r="C489" s="12" t="s">
        <v>171</v>
      </c>
      <c r="D489" s="12"/>
      <c r="E489" s="27"/>
      <c r="F489" s="27"/>
      <c r="G489" s="27"/>
      <c r="H489" s="27"/>
      <c r="I489" s="27"/>
      <c r="J489" s="27"/>
      <c r="K489" s="27"/>
    </row>
    <row r="490" spans="1:11" ht="25.5" hidden="1" x14ac:dyDescent="0.25">
      <c r="A490" s="21">
        <v>5407</v>
      </c>
      <c r="B490" s="7">
        <v>613000</v>
      </c>
      <c r="C490" s="8" t="s">
        <v>426</v>
      </c>
      <c r="D490" s="8"/>
      <c r="E490" s="27"/>
      <c r="F490" s="27"/>
      <c r="G490" s="27"/>
      <c r="H490" s="27"/>
      <c r="I490" s="27"/>
      <c r="J490" s="27"/>
      <c r="K490" s="27"/>
    </row>
    <row r="491" spans="1:11" hidden="1" x14ac:dyDescent="0.25">
      <c r="A491" s="22">
        <v>5408</v>
      </c>
      <c r="B491" s="11">
        <v>613100</v>
      </c>
      <c r="C491" s="12" t="s">
        <v>427</v>
      </c>
      <c r="D491" s="12"/>
      <c r="E491" s="27"/>
      <c r="F491" s="27"/>
      <c r="G491" s="27"/>
      <c r="H491" s="27"/>
      <c r="I491" s="27"/>
      <c r="J491" s="27"/>
      <c r="K491" s="27"/>
    </row>
    <row r="492" spans="1:11" ht="25.5" hidden="1" x14ac:dyDescent="0.25">
      <c r="A492" s="21">
        <v>5409</v>
      </c>
      <c r="B492" s="7">
        <v>614000</v>
      </c>
      <c r="C492" s="8" t="s">
        <v>428</v>
      </c>
      <c r="D492" s="8"/>
      <c r="E492" s="27"/>
      <c r="F492" s="27"/>
      <c r="G492" s="27"/>
      <c r="H492" s="27"/>
      <c r="I492" s="27"/>
      <c r="J492" s="27"/>
      <c r="K492" s="27"/>
    </row>
    <row r="493" spans="1:11" hidden="1" x14ac:dyDescent="0.25">
      <c r="A493" s="22">
        <v>5410</v>
      </c>
      <c r="B493" s="11">
        <v>614100</v>
      </c>
      <c r="C493" s="12" t="s">
        <v>429</v>
      </c>
      <c r="D493" s="12"/>
      <c r="E493" s="27"/>
      <c r="F493" s="27"/>
      <c r="G493" s="27"/>
      <c r="H493" s="27"/>
      <c r="I493" s="27"/>
      <c r="J493" s="27"/>
      <c r="K493" s="27"/>
    </row>
    <row r="494" spans="1:11" ht="38.25" hidden="1" x14ac:dyDescent="0.25">
      <c r="A494" s="21">
        <v>5411</v>
      </c>
      <c r="B494" s="7">
        <v>615000</v>
      </c>
      <c r="C494" s="8" t="s">
        <v>430</v>
      </c>
      <c r="D494" s="8"/>
      <c r="E494" s="27"/>
      <c r="F494" s="27"/>
      <c r="G494" s="27"/>
      <c r="H494" s="27"/>
      <c r="I494" s="27"/>
      <c r="J494" s="27"/>
      <c r="K494" s="27"/>
    </row>
    <row r="495" spans="1:11" ht="25.5" hidden="1" x14ac:dyDescent="0.25">
      <c r="A495" s="22">
        <v>5412</v>
      </c>
      <c r="B495" s="11">
        <v>615100</v>
      </c>
      <c r="C495" s="12" t="s">
        <v>431</v>
      </c>
      <c r="D495" s="12"/>
      <c r="E495" s="27"/>
      <c r="F495" s="27"/>
      <c r="G495" s="27"/>
      <c r="H495" s="27"/>
      <c r="I495" s="27"/>
      <c r="J495" s="27"/>
      <c r="K495" s="27"/>
    </row>
    <row r="496" spans="1:11" ht="25.5" hidden="1" x14ac:dyDescent="0.25">
      <c r="A496" s="21">
        <v>5413</v>
      </c>
      <c r="B496" s="7">
        <v>620000</v>
      </c>
      <c r="C496" s="8" t="s">
        <v>432</v>
      </c>
      <c r="D496" s="8"/>
      <c r="E496" s="27"/>
      <c r="F496" s="27"/>
      <c r="G496" s="27"/>
      <c r="H496" s="27"/>
      <c r="I496" s="27"/>
      <c r="J496" s="27"/>
      <c r="K496" s="27"/>
    </row>
    <row r="497" spans="1:11" ht="25.5" hidden="1" x14ac:dyDescent="0.25">
      <c r="A497" s="21">
        <v>5414</v>
      </c>
      <c r="B497" s="7">
        <v>621000</v>
      </c>
      <c r="C497" s="8" t="s">
        <v>433</v>
      </c>
      <c r="D497" s="8"/>
      <c r="E497" s="27"/>
      <c r="F497" s="27"/>
      <c r="G497" s="27"/>
      <c r="H497" s="27"/>
      <c r="I497" s="27"/>
      <c r="J497" s="27"/>
      <c r="K497" s="27"/>
    </row>
    <row r="498" spans="1:11" ht="25.5" hidden="1" x14ac:dyDescent="0.25">
      <c r="A498" s="22">
        <v>5415</v>
      </c>
      <c r="B498" s="11">
        <v>621100</v>
      </c>
      <c r="C498" s="12" t="s">
        <v>434</v>
      </c>
      <c r="D498" s="12"/>
      <c r="E498" s="27"/>
      <c r="F498" s="27"/>
      <c r="G498" s="27"/>
      <c r="H498" s="27"/>
      <c r="I498" s="27"/>
      <c r="J498" s="27"/>
      <c r="K498" s="27"/>
    </row>
    <row r="499" spans="1:11" hidden="1" x14ac:dyDescent="0.25">
      <c r="A499" s="133" t="s">
        <v>3</v>
      </c>
      <c r="B499" s="135" t="s">
        <v>4</v>
      </c>
      <c r="C499" s="135" t="s">
        <v>5</v>
      </c>
      <c r="D499" s="148" t="s">
        <v>459</v>
      </c>
      <c r="E499" s="140" t="s">
        <v>455</v>
      </c>
      <c r="F499" s="141"/>
      <c r="G499" s="141"/>
      <c r="H499" s="141"/>
      <c r="I499" s="141"/>
      <c r="J499" s="141"/>
      <c r="K499" s="142"/>
    </row>
    <row r="500" spans="1:11" hidden="1" x14ac:dyDescent="0.25">
      <c r="A500" s="134"/>
      <c r="B500" s="136"/>
      <c r="C500" s="137"/>
      <c r="D500" s="149"/>
      <c r="E500" s="143" t="s">
        <v>456</v>
      </c>
      <c r="F500" s="145" t="s">
        <v>457</v>
      </c>
      <c r="G500" s="146"/>
      <c r="H500" s="146"/>
      <c r="I500" s="147"/>
      <c r="J500" s="143" t="s">
        <v>9</v>
      </c>
      <c r="K500" s="138" t="s">
        <v>10</v>
      </c>
    </row>
    <row r="501" spans="1:11" ht="25.5" hidden="1" x14ac:dyDescent="0.25">
      <c r="A501" s="134"/>
      <c r="B501" s="136"/>
      <c r="C501" s="137"/>
      <c r="D501" s="150"/>
      <c r="E501" s="144"/>
      <c r="F501" s="20" t="s">
        <v>458</v>
      </c>
      <c r="G501" s="20" t="s">
        <v>12</v>
      </c>
      <c r="H501" s="20" t="s">
        <v>13</v>
      </c>
      <c r="I501" s="20" t="s">
        <v>14</v>
      </c>
      <c r="J501" s="144"/>
      <c r="K501" s="139"/>
    </row>
    <row r="502" spans="1:11" hidden="1" x14ac:dyDescent="0.25">
      <c r="A502" s="19">
        <v>1</v>
      </c>
      <c r="B502" s="20">
        <v>2</v>
      </c>
      <c r="C502" s="20">
        <v>3</v>
      </c>
      <c r="D502" s="29">
        <v>4</v>
      </c>
      <c r="E502" s="29">
        <v>5</v>
      </c>
      <c r="F502" s="29">
        <v>6</v>
      </c>
      <c r="G502" s="29">
        <v>7</v>
      </c>
      <c r="H502" s="29">
        <v>8</v>
      </c>
      <c r="I502" s="29">
        <v>9</v>
      </c>
      <c r="J502" s="30">
        <v>10</v>
      </c>
      <c r="K502" s="30">
        <v>11</v>
      </c>
    </row>
    <row r="503" spans="1:11" hidden="1" x14ac:dyDescent="0.25">
      <c r="A503" s="22">
        <v>5416</v>
      </c>
      <c r="B503" s="11">
        <v>621200</v>
      </c>
      <c r="C503" s="12" t="s">
        <v>435</v>
      </c>
      <c r="D503" s="12"/>
      <c r="E503" s="27"/>
      <c r="F503" s="27"/>
      <c r="G503" s="27"/>
      <c r="H503" s="27"/>
      <c r="I503" s="27"/>
      <c r="J503" s="27"/>
      <c r="K503" s="27"/>
    </row>
    <row r="504" spans="1:11" ht="25.5" hidden="1" x14ac:dyDescent="0.25">
      <c r="A504" s="22">
        <v>5417</v>
      </c>
      <c r="B504" s="11">
        <v>621300</v>
      </c>
      <c r="C504" s="12" t="s">
        <v>436</v>
      </c>
      <c r="D504" s="12"/>
      <c r="E504" s="27"/>
      <c r="F504" s="27"/>
      <c r="G504" s="27"/>
      <c r="H504" s="27"/>
      <c r="I504" s="27"/>
      <c r="J504" s="27"/>
      <c r="K504" s="27"/>
    </row>
    <row r="505" spans="1:11" hidden="1" x14ac:dyDescent="0.25">
      <c r="A505" s="22">
        <v>5418</v>
      </c>
      <c r="B505" s="11">
        <v>621400</v>
      </c>
      <c r="C505" s="12" t="s">
        <v>437</v>
      </c>
      <c r="D505" s="12"/>
      <c r="E505" s="27"/>
      <c r="F505" s="27"/>
      <c r="G505" s="27"/>
      <c r="H505" s="27"/>
      <c r="I505" s="27"/>
      <c r="J505" s="27"/>
      <c r="K505" s="27"/>
    </row>
    <row r="506" spans="1:11" ht="25.5" hidden="1" x14ac:dyDescent="0.25">
      <c r="A506" s="22">
        <v>5419</v>
      </c>
      <c r="B506" s="11">
        <v>621500</v>
      </c>
      <c r="C506" s="12" t="s">
        <v>438</v>
      </c>
      <c r="D506" s="12"/>
      <c r="E506" s="27"/>
      <c r="F506" s="27"/>
      <c r="G506" s="27"/>
      <c r="H506" s="27"/>
      <c r="I506" s="27"/>
      <c r="J506" s="27"/>
      <c r="K506" s="27"/>
    </row>
    <row r="507" spans="1:11" ht="25.5" hidden="1" x14ac:dyDescent="0.25">
      <c r="A507" s="22">
        <v>5420</v>
      </c>
      <c r="B507" s="11">
        <v>621600</v>
      </c>
      <c r="C507" s="12" t="s">
        <v>439</v>
      </c>
      <c r="D507" s="12"/>
      <c r="E507" s="27"/>
      <c r="F507" s="27"/>
      <c r="G507" s="27"/>
      <c r="H507" s="27"/>
      <c r="I507" s="27"/>
      <c r="J507" s="27"/>
      <c r="K507" s="27"/>
    </row>
    <row r="508" spans="1:11" ht="25.5" hidden="1" x14ac:dyDescent="0.25">
      <c r="A508" s="22">
        <v>5421</v>
      </c>
      <c r="B508" s="11">
        <v>621700</v>
      </c>
      <c r="C508" s="12" t="s">
        <v>440</v>
      </c>
      <c r="D508" s="12"/>
      <c r="E508" s="27"/>
      <c r="F508" s="27"/>
      <c r="G508" s="27"/>
      <c r="H508" s="27"/>
      <c r="I508" s="27"/>
      <c r="J508" s="27"/>
      <c r="K508" s="27"/>
    </row>
    <row r="509" spans="1:11" ht="25.5" hidden="1" x14ac:dyDescent="0.25">
      <c r="A509" s="22">
        <v>5422</v>
      </c>
      <c r="B509" s="11">
        <v>621800</v>
      </c>
      <c r="C509" s="12" t="s">
        <v>441</v>
      </c>
      <c r="D509" s="12"/>
      <c r="E509" s="27"/>
      <c r="F509" s="27"/>
      <c r="G509" s="27"/>
      <c r="H509" s="27"/>
      <c r="I509" s="27"/>
      <c r="J509" s="27"/>
      <c r="K509" s="27"/>
    </row>
    <row r="510" spans="1:11" ht="25.5" hidden="1" x14ac:dyDescent="0.25">
      <c r="A510" s="22">
        <v>5423</v>
      </c>
      <c r="B510" s="11">
        <v>621900</v>
      </c>
      <c r="C510" s="12" t="s">
        <v>442</v>
      </c>
      <c r="D510" s="12"/>
      <c r="E510" s="27"/>
      <c r="F510" s="27"/>
      <c r="G510" s="27"/>
      <c r="H510" s="27"/>
      <c r="I510" s="27"/>
      <c r="J510" s="27"/>
      <c r="K510" s="27"/>
    </row>
    <row r="511" spans="1:11" ht="25.5" hidden="1" x14ac:dyDescent="0.25">
      <c r="A511" s="21">
        <v>5424</v>
      </c>
      <c r="B511" s="7">
        <v>622000</v>
      </c>
      <c r="C511" s="8" t="s">
        <v>443</v>
      </c>
      <c r="D511" s="8"/>
      <c r="E511" s="27"/>
      <c r="F511" s="27"/>
      <c r="G511" s="27"/>
      <c r="H511" s="27"/>
      <c r="I511" s="27"/>
      <c r="J511" s="27"/>
      <c r="K511" s="27"/>
    </row>
    <row r="512" spans="1:11" ht="25.5" hidden="1" x14ac:dyDescent="0.25">
      <c r="A512" s="22">
        <v>5425</v>
      </c>
      <c r="B512" s="11">
        <v>622100</v>
      </c>
      <c r="C512" s="12" t="s">
        <v>444</v>
      </c>
      <c r="D512" s="12"/>
      <c r="E512" s="27"/>
      <c r="F512" s="27"/>
      <c r="G512" s="27"/>
      <c r="H512" s="27"/>
      <c r="I512" s="27"/>
      <c r="J512" s="27"/>
      <c r="K512" s="27"/>
    </row>
    <row r="513" spans="1:11" hidden="1" x14ac:dyDescent="0.25">
      <c r="A513" s="22">
        <v>5426</v>
      </c>
      <c r="B513" s="11">
        <v>622200</v>
      </c>
      <c r="C513" s="12" t="s">
        <v>445</v>
      </c>
      <c r="D513" s="12"/>
      <c r="E513" s="27"/>
      <c r="F513" s="27"/>
      <c r="G513" s="27"/>
      <c r="H513" s="27"/>
      <c r="I513" s="27"/>
      <c r="J513" s="27"/>
      <c r="K513" s="27"/>
    </row>
    <row r="514" spans="1:11" hidden="1" x14ac:dyDescent="0.25">
      <c r="A514" s="22">
        <v>5427</v>
      </c>
      <c r="B514" s="11">
        <v>622300</v>
      </c>
      <c r="C514" s="12" t="s">
        <v>446</v>
      </c>
      <c r="D514" s="12"/>
      <c r="E514" s="27"/>
      <c r="F514" s="27"/>
      <c r="G514" s="27"/>
      <c r="H514" s="27"/>
      <c r="I514" s="27"/>
      <c r="J514" s="27"/>
      <c r="K514" s="27"/>
    </row>
    <row r="515" spans="1:11" hidden="1" x14ac:dyDescent="0.25">
      <c r="A515" s="22">
        <v>5428</v>
      </c>
      <c r="B515" s="11">
        <v>622400</v>
      </c>
      <c r="C515" s="12" t="s">
        <v>447</v>
      </c>
      <c r="D515" s="12"/>
      <c r="E515" s="27"/>
      <c r="F515" s="27"/>
      <c r="G515" s="27"/>
      <c r="H515" s="27"/>
      <c r="I515" s="27"/>
      <c r="J515" s="27"/>
      <c r="K515" s="27"/>
    </row>
    <row r="516" spans="1:11" ht="25.5" hidden="1" x14ac:dyDescent="0.25">
      <c r="A516" s="22">
        <v>5429</v>
      </c>
      <c r="B516" s="11">
        <v>622500</v>
      </c>
      <c r="C516" s="12" t="s">
        <v>448</v>
      </c>
      <c r="D516" s="12"/>
      <c r="E516" s="27"/>
      <c r="F516" s="27"/>
      <c r="G516" s="27"/>
      <c r="H516" s="27"/>
      <c r="I516" s="27"/>
      <c r="J516" s="27"/>
      <c r="K516" s="27"/>
    </row>
    <row r="517" spans="1:11" ht="25.5" hidden="1" x14ac:dyDescent="0.25">
      <c r="A517" s="22">
        <v>5430</v>
      </c>
      <c r="B517" s="11">
        <v>622600</v>
      </c>
      <c r="C517" s="12" t="s">
        <v>449</v>
      </c>
      <c r="D517" s="12"/>
      <c r="E517" s="27"/>
      <c r="F517" s="27"/>
      <c r="G517" s="27"/>
      <c r="H517" s="27"/>
      <c r="I517" s="27"/>
      <c r="J517" s="27"/>
      <c r="K517" s="27"/>
    </row>
    <row r="518" spans="1:11" ht="25.5" hidden="1" x14ac:dyDescent="0.25">
      <c r="A518" s="22">
        <v>5431</v>
      </c>
      <c r="B518" s="11">
        <v>622700</v>
      </c>
      <c r="C518" s="12" t="s">
        <v>450</v>
      </c>
      <c r="D518" s="12"/>
      <c r="E518" s="27"/>
      <c r="F518" s="27"/>
      <c r="G518" s="27"/>
      <c r="H518" s="27"/>
      <c r="I518" s="27"/>
      <c r="J518" s="27"/>
      <c r="K518" s="27"/>
    </row>
    <row r="519" spans="1:11" hidden="1" x14ac:dyDescent="0.25">
      <c r="A519" s="22">
        <v>5432</v>
      </c>
      <c r="B519" s="11">
        <v>622800</v>
      </c>
      <c r="C519" s="12" t="s">
        <v>451</v>
      </c>
      <c r="D519" s="12"/>
      <c r="E519" s="27"/>
      <c r="F519" s="27"/>
      <c r="G519" s="27"/>
      <c r="H519" s="27"/>
      <c r="I519" s="27"/>
      <c r="J519" s="27"/>
      <c r="K519" s="27"/>
    </row>
    <row r="520" spans="1:11" ht="51" hidden="1" x14ac:dyDescent="0.25">
      <c r="A520" s="21">
        <v>5433</v>
      </c>
      <c r="B520" s="7">
        <v>623000</v>
      </c>
      <c r="C520" s="8" t="s">
        <v>452</v>
      </c>
      <c r="D520" s="8"/>
      <c r="E520" s="27"/>
      <c r="F520" s="27"/>
      <c r="G520" s="27"/>
      <c r="H520" s="27"/>
      <c r="I520" s="27"/>
      <c r="J520" s="27"/>
      <c r="K520" s="27"/>
    </row>
    <row r="521" spans="1:11" ht="38.25" hidden="1" x14ac:dyDescent="0.25">
      <c r="A521" s="22">
        <v>5434</v>
      </c>
      <c r="B521" s="11">
        <v>623100</v>
      </c>
      <c r="C521" s="12" t="s">
        <v>453</v>
      </c>
      <c r="D521" s="12"/>
      <c r="E521" s="27"/>
      <c r="F521" s="27"/>
      <c r="G521" s="27"/>
      <c r="H521" s="27"/>
      <c r="I521" s="27"/>
      <c r="J521" s="27"/>
      <c r="K521" s="27"/>
    </row>
    <row r="522" spans="1:11" ht="26.25" thickBot="1" x14ac:dyDescent="0.3">
      <c r="A522" s="26">
        <v>5435</v>
      </c>
      <c r="B522" s="24"/>
      <c r="C522" s="25" t="s">
        <v>454</v>
      </c>
      <c r="D522" s="39">
        <f t="shared" ref="D522:K522" si="50">D220+D466</f>
        <v>677180400</v>
      </c>
      <c r="E522" s="39">
        <f t="shared" si="50"/>
        <v>695914967.16000009</v>
      </c>
      <c r="F522" s="39">
        <f t="shared" si="50"/>
        <v>3500000</v>
      </c>
      <c r="G522" s="39">
        <f t="shared" si="50"/>
        <v>0</v>
      </c>
      <c r="H522" s="39">
        <f t="shared" si="50"/>
        <v>20500000.16</v>
      </c>
      <c r="I522" s="39">
        <f t="shared" si="50"/>
        <v>572345967</v>
      </c>
      <c r="J522" s="39">
        <f t="shared" si="50"/>
        <v>0</v>
      </c>
      <c r="K522" s="39">
        <f t="shared" si="50"/>
        <v>99569000</v>
      </c>
    </row>
  </sheetData>
  <mergeCells count="108">
    <mergeCell ref="A499:A501"/>
    <mergeCell ref="B499:B501"/>
    <mergeCell ref="C499:C501"/>
    <mergeCell ref="D499:D501"/>
    <mergeCell ref="E499:K499"/>
    <mergeCell ref="E500:E501"/>
    <mergeCell ref="F500:I500"/>
    <mergeCell ref="J500:J501"/>
    <mergeCell ref="K500:K501"/>
    <mergeCell ref="A472:A474"/>
    <mergeCell ref="B472:B474"/>
    <mergeCell ref="C472:C474"/>
    <mergeCell ref="D472:D474"/>
    <mergeCell ref="E472:K472"/>
    <mergeCell ref="E473:E474"/>
    <mergeCell ref="F473:I473"/>
    <mergeCell ref="J473:J474"/>
    <mergeCell ref="K473:K474"/>
    <mergeCell ref="A369:A371"/>
    <mergeCell ref="B369:B371"/>
    <mergeCell ref="C369:C371"/>
    <mergeCell ref="D369:D371"/>
    <mergeCell ref="E369:K369"/>
    <mergeCell ref="E370:E371"/>
    <mergeCell ref="F370:I370"/>
    <mergeCell ref="J370:J371"/>
    <mergeCell ref="K370:K371"/>
    <mergeCell ref="A343:A345"/>
    <mergeCell ref="B343:B345"/>
    <mergeCell ref="C343:C345"/>
    <mergeCell ref="D343:D345"/>
    <mergeCell ref="E343:K343"/>
    <mergeCell ref="E344:E345"/>
    <mergeCell ref="F344:I344"/>
    <mergeCell ref="J344:J345"/>
    <mergeCell ref="K344:K345"/>
    <mergeCell ref="A313:A315"/>
    <mergeCell ref="B313:B315"/>
    <mergeCell ref="C313:C315"/>
    <mergeCell ref="D313:D315"/>
    <mergeCell ref="E313:K313"/>
    <mergeCell ref="E314:E315"/>
    <mergeCell ref="F314:I314"/>
    <mergeCell ref="J314:J315"/>
    <mergeCell ref="K314:K315"/>
    <mergeCell ref="A267:A269"/>
    <mergeCell ref="B267:B269"/>
    <mergeCell ref="C267:C269"/>
    <mergeCell ref="D267:D269"/>
    <mergeCell ref="E267:K267"/>
    <mergeCell ref="E268:E269"/>
    <mergeCell ref="F268:I268"/>
    <mergeCell ref="J268:J269"/>
    <mergeCell ref="K268:K269"/>
    <mergeCell ref="A216:A218"/>
    <mergeCell ref="B216:B218"/>
    <mergeCell ref="C216:C218"/>
    <mergeCell ref="D216:D218"/>
    <mergeCell ref="E216:K216"/>
    <mergeCell ref="E217:E218"/>
    <mergeCell ref="F217:I217"/>
    <mergeCell ref="J217:J218"/>
    <mergeCell ref="K217:K218"/>
    <mergeCell ref="A205:A207"/>
    <mergeCell ref="B205:B207"/>
    <mergeCell ref="C205:C207"/>
    <mergeCell ref="D205:D207"/>
    <mergeCell ref="E205:K205"/>
    <mergeCell ref="E206:E207"/>
    <mergeCell ref="F206:I206"/>
    <mergeCell ref="J206:J207"/>
    <mergeCell ref="K206:K207"/>
    <mergeCell ref="A183:A185"/>
    <mergeCell ref="B183:B185"/>
    <mergeCell ref="C183:C185"/>
    <mergeCell ref="D183:D185"/>
    <mergeCell ref="E183:K183"/>
    <mergeCell ref="E184:E185"/>
    <mergeCell ref="F184:I184"/>
    <mergeCell ref="J184:J185"/>
    <mergeCell ref="K184:K185"/>
    <mergeCell ref="A157:A159"/>
    <mergeCell ref="B157:B159"/>
    <mergeCell ref="C157:C159"/>
    <mergeCell ref="D157:D159"/>
    <mergeCell ref="E157:K157"/>
    <mergeCell ref="E158:E159"/>
    <mergeCell ref="F158:I158"/>
    <mergeCell ref="J158:J159"/>
    <mergeCell ref="K158:K159"/>
    <mergeCell ref="E16:K16"/>
    <mergeCell ref="A1:B1"/>
    <mergeCell ref="E1:H2"/>
    <mergeCell ref="I1:K1"/>
    <mergeCell ref="A2:B2"/>
    <mergeCell ref="I2:K2"/>
    <mergeCell ref="A3:K3"/>
    <mergeCell ref="A5:K5"/>
    <mergeCell ref="I6:K6"/>
    <mergeCell ref="A8:A10"/>
    <mergeCell ref="B8:B10"/>
    <mergeCell ref="C8:C10"/>
    <mergeCell ref="D8:D10"/>
    <mergeCell ref="E8:K8"/>
    <mergeCell ref="E9:E10"/>
    <mergeCell ref="F9:I9"/>
    <mergeCell ref="J9:J10"/>
    <mergeCell ref="K9:K10"/>
  </mergeCells>
  <pageMargins left="0.7" right="0.7" top="0.75" bottom="0.75" header="0.3" footer="0.3"/>
  <pageSetup scale="62" orientation="landscape" r:id="rId1"/>
  <rowBreaks count="1" manualBreakCount="1">
    <brk id="21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</vt:lpstr>
      <vt:lpstr>2</vt:lpstr>
      <vt:lpstr>Sheet3</vt:lpstr>
      <vt:lpstr>'1'!Print_Area</vt:lpstr>
      <vt:lpstr>'2'!Print_Area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2023-06-16T09:20:23Z</dcterms:modified>
</cp:coreProperties>
</file>