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9320" windowHeight="11760" activeTab="1"/>
  </bookViews>
  <sheets>
    <sheet name="Putinci" sheetId="2" r:id="rId1"/>
    <sheet name="Pavlovci" sheetId="1" r:id="rId2"/>
    <sheet name="Sheet1" sheetId="3" r:id="rId3"/>
  </sheets>
  <definedNames>
    <definedName name="_xlnm.Print_Area" localSheetId="1">Pavlovci!$A$1:$F$41</definedName>
    <definedName name="маржа" localSheetId="0">Putinci!#REF!</definedName>
    <definedName name="маржа">Pavlovci!#REF!</definedName>
  </definedNames>
  <calcPr calcId="124519"/>
</workbook>
</file>

<file path=xl/calcChain.xml><?xml version="1.0" encoding="utf-8"?>
<calcChain xmlns="http://schemas.openxmlformats.org/spreadsheetml/2006/main">
  <c r="F22" i="2"/>
  <c r="F21"/>
  <c r="F15"/>
  <c r="F24"/>
  <c r="F4"/>
  <c r="F5"/>
  <c r="F6"/>
  <c r="F7"/>
  <c r="F12"/>
  <c r="F13"/>
  <c r="F14"/>
  <c r="F16"/>
  <c r="F17"/>
  <c r="F20"/>
  <c r="F25"/>
  <c r="F28"/>
  <c r="F29" s="1"/>
  <c r="F36" s="1"/>
  <c r="F34" l="1"/>
  <c r="F26"/>
  <c r="F35" s="1"/>
  <c r="F8"/>
  <c r="F32" s="1"/>
  <c r="F10"/>
  <c r="F11" l="1"/>
  <c r="F18" s="1"/>
  <c r="F33" s="1"/>
  <c r="F37" s="1"/>
  <c r="F8" i="1"/>
  <c r="F38" i="2" l="1"/>
  <c r="F39" s="1"/>
  <c r="F29" i="1"/>
  <c r="F30" s="1"/>
  <c r="F38" s="1"/>
  <c r="F26"/>
  <c r="F27" s="1"/>
  <c r="F37" s="1"/>
  <c r="F23"/>
  <c r="F22"/>
  <c r="F19"/>
  <c r="F20" s="1"/>
  <c r="F35" s="1"/>
  <c r="F13"/>
  <c r="F14"/>
  <c r="F15"/>
  <c r="F16"/>
  <c r="F12"/>
  <c r="F5"/>
  <c r="F6"/>
  <c r="F7"/>
  <c r="F9"/>
  <c r="F4"/>
  <c r="F24" l="1"/>
  <c r="F36" s="1"/>
  <c r="F10"/>
  <c r="F33" s="1"/>
  <c r="F17"/>
  <c r="F34" s="1"/>
  <c r="F39" l="1"/>
  <c r="F40" l="1"/>
  <c r="F41" s="1"/>
</calcChain>
</file>

<file path=xl/sharedStrings.xml><?xml version="1.0" encoding="utf-8"?>
<sst xmlns="http://schemas.openxmlformats.org/spreadsheetml/2006/main" count="141" uniqueCount="59">
  <si>
    <t>ТЕСАРСКИ РАДОВИ</t>
  </si>
  <si>
    <t>ЛИМАРСКИ РАДОВИ</t>
  </si>
  <si>
    <t>ДЕМОНТАЖЕ И РУШЕЊА</t>
  </si>
  <si>
    <t>УКУПНО ЛИМАРСКИ РАДОВИ</t>
  </si>
  <si>
    <t>УКУПНО ДЕМОНТАЖА И РУШЕЊЕ:</t>
  </si>
  <si>
    <t>ПОКРИВАЧКИ РАДОВИ</t>
  </si>
  <si>
    <t>УКУПНО ПОКРИВАЧКИ РАДОВИ:</t>
  </si>
  <si>
    <t>УКУПНО ТЕСАРСКИ РАДОВИ:</t>
  </si>
  <si>
    <t>ЗИДАРСКИ РАДОВИ</t>
  </si>
  <si>
    <r>
      <t xml:space="preserve">Набавка    материјала    израда    и    </t>
    </r>
    <r>
      <rPr>
        <b/>
        <sz val="12"/>
        <color rgb="FF000000"/>
        <rFont val="Calibri"/>
        <family val="2"/>
        <charset val="238"/>
        <scheme val="minor"/>
      </rPr>
      <t xml:space="preserve">опшивање
димњака </t>
    </r>
    <r>
      <rPr>
        <sz val="12"/>
        <color rgb="FF000000"/>
        <rFont val="Calibri"/>
        <family val="2"/>
        <charset val="238"/>
        <scheme val="minor"/>
      </rPr>
      <t>старе зграде поцинкованим лимом, развијене  ширине  (РС)  120  cm,  дебљине  0,60 mm. Лим уз зид димњака подићи најмање за 20 cm. Руб лима-ивицу убацити у спојницу опека. Опшивање димњака извести по детаљима и упутству пројектанта.Обрачум по комаду</t>
    </r>
  </si>
  <si>
    <r>
      <t xml:space="preserve">Набавка    материјала    израда    и    </t>
    </r>
    <r>
      <rPr>
        <b/>
        <sz val="12"/>
        <color rgb="FF000000"/>
        <rFont val="Calibri"/>
        <family val="2"/>
        <charset val="238"/>
        <scheme val="minor"/>
      </rPr>
      <t xml:space="preserve">монтажа
хоризонталних полукружних олука </t>
    </r>
    <r>
      <rPr>
        <sz val="12"/>
        <color rgb="FF000000"/>
        <rFont val="Calibri"/>
        <family val="2"/>
        <charset val="238"/>
        <scheme val="minor"/>
      </rPr>
      <t>старе зграде поцинкованим  лимом,  развијене  ширине 40cm и дебљине 0,60 mm. Олуке спајати нитнама, једноредно са максималним размаком
3 cm и летовати калајем од најмање 40%. Држаче  висећих  олука  урадити  од поцинкованог флаха 25x5 mm и нитовати  са предње стране олука нитнама 0.4 mm, на размаку до 80 cm.Обрачун по m</t>
    </r>
  </si>
  <si>
    <r>
      <t xml:space="preserve">Набавка    материјала    израда    и    </t>
    </r>
    <r>
      <rPr>
        <b/>
        <sz val="12"/>
        <color rgb="FF000000"/>
        <rFont val="Calibri"/>
        <family val="2"/>
        <charset val="238"/>
        <scheme val="minor"/>
      </rPr>
      <t xml:space="preserve">монтажа
вертикалних кружних олука </t>
    </r>
    <r>
      <rPr>
        <sz val="12"/>
        <color rgb="FF000000"/>
        <rFont val="Calibri"/>
        <family val="2"/>
        <charset val="238"/>
        <scheme val="minor"/>
      </rPr>
      <t>старе зграде поцинкованим  лимом,  развијене  ширине 40cm и дебљине 0,60 mm. Олуке спајати нитнама, једноредно са максималним размаком
3 cm и летовати калајем од најмање 40%. Држаче  висећих  олука  урадити  од поцинкованог флаха 25x5 mm и нитовати  са предње стране олука нитнама 0.4 mm, на размаку до 80 cm.Обрачун по m</t>
    </r>
  </si>
  <si>
    <r>
      <t xml:space="preserve">Летвисање крова летвама 3/5 мм, на
размаку од 40 цм за покривање крова црепом. </t>
    </r>
    <r>
      <rPr>
        <sz val="12"/>
        <color rgb="FF000000"/>
        <rFont val="Calibri"/>
        <family val="2"/>
        <charset val="238"/>
        <scheme val="minor"/>
      </rPr>
      <t>Летвисање извести сувим, правим и квалитетним јеловим летвама, оптималне дужине.
Обрачун по м².</t>
    </r>
  </si>
  <si>
    <t>ГРОМОБРАНИЈА</t>
  </si>
  <si>
    <t>Пажљива демонтажа громобранске траке, њено складиштење у оквиру градилишта и поновна монтажа након кровопокривачких радова. Обрачун радова по м.</t>
  </si>
  <si>
    <t>УКУПНО ЗИДАРСКИ РАДОВИ:</t>
  </si>
  <si>
    <t>УКУПНО ГРОМОБРАНСКИ РАДОВИ:</t>
  </si>
  <si>
    <t>Јед. мере</t>
  </si>
  <si>
    <t>р.бр.</t>
  </si>
  <si>
    <t>м</t>
  </si>
  <si>
    <t>м2</t>
  </si>
  <si>
    <t>ком</t>
  </si>
  <si>
    <t>Количина</t>
  </si>
  <si>
    <t>I</t>
  </si>
  <si>
    <t>II</t>
  </si>
  <si>
    <t>III</t>
  </si>
  <si>
    <t>IV</t>
  </si>
  <si>
    <t>V</t>
  </si>
  <si>
    <t>VI</t>
  </si>
  <si>
    <t>јединична цена</t>
  </si>
  <si>
    <t>укупно</t>
  </si>
  <si>
    <t>УКУПНО СВИ РАДОВИ:</t>
  </si>
  <si>
    <t>РЕКАПИТУЛАЦИЈА</t>
  </si>
  <si>
    <t>ПДВ:</t>
  </si>
  <si>
    <t>УКУПНО СВИ РАДОВИ СА ПДВ-ом:</t>
  </si>
  <si>
    <t>Пажљива демонтажа хоризонталних олука .Лимарију демонтирати, упаковати, утоварити на камион и одвести на градску депонију. Обрачун по м'.</t>
  </si>
  <si>
    <t>Пажљива демонтажа олучних вертикала. Лимарију демонтирати, упаковати, утоварити на камион и одвести на градску депонију. Обрачун по м'.</t>
  </si>
  <si>
    <t>Пажљива демонтажа лимених опшава забата. Лимарију демонтирати, упаковати, утоварити на камион и одвести на градску депонију. Обрачун по м'.</t>
  </si>
  <si>
    <t>Пажљива демонтажа опшива око димнјака. Лимарију демонтирати, упаковати, утоварити на камион и одвести на градску депонију. Обрачун по м'.</t>
  </si>
  <si>
    <t>Пажљива демонтажа опшива око антене. Лимарију демонтирати, упаковати, утоварити на камион и одвести на градску депонију. Обрачун по м'.</t>
  </si>
  <si>
    <r>
      <t xml:space="preserve">Набавка    материјала    израда    и    </t>
    </r>
    <r>
      <rPr>
        <b/>
        <sz val="12"/>
        <color rgb="FF000000"/>
        <rFont val="Calibri"/>
        <family val="2"/>
        <charset val="238"/>
        <scheme val="minor"/>
      </rPr>
      <t xml:space="preserve">опшивање
атика са калканских страна објекта </t>
    </r>
    <r>
      <rPr>
        <sz val="12"/>
        <color rgb="FF000000"/>
        <rFont val="Calibri"/>
        <family val="2"/>
        <charset val="238"/>
        <scheme val="minor"/>
      </rPr>
      <t>поцинкованим лимом, развијене ширине (РШ) до 80cm, дебљине 0,60 mm. Сав опшив урадити са свим пратећим материјалом и према правилима  струке. Обрачун по m</t>
    </r>
  </si>
  <si>
    <r>
      <t>Набавка    материјала    израда    олучног котлића од</t>
    </r>
    <r>
      <rPr>
        <b/>
        <sz val="12"/>
        <color rgb="FF000000"/>
        <rFont val="Calibri"/>
        <family val="2"/>
        <charset val="238"/>
        <scheme val="minor"/>
      </rPr>
      <t xml:space="preserve"> </t>
    </r>
    <r>
      <rPr>
        <sz val="12"/>
        <color rgb="FF000000"/>
        <rFont val="Calibri"/>
        <family val="2"/>
        <charset val="238"/>
        <scheme val="minor"/>
      </rPr>
      <t>поцинковано пластифицираног лима д=0,55мм. Обрачун по ком</t>
    </r>
  </si>
  <si>
    <t>Поправка забата по узору на постојећи. Поправку радити по следећем редоследу: обијање дотрајалих делова, зидање новог дела  са опеком, малтерисање опеке. Обрачун ко м2.</t>
  </si>
  <si>
    <r>
      <t>Набавка    материјала    израда    и монтажа    ветар лајсне од</t>
    </r>
    <r>
      <rPr>
        <b/>
        <sz val="12"/>
        <color rgb="FF000000"/>
        <rFont val="Calibri"/>
        <family val="2"/>
        <charset val="238"/>
        <scheme val="minor"/>
      </rPr>
      <t xml:space="preserve"> </t>
    </r>
    <r>
      <rPr>
        <sz val="12"/>
        <color rgb="FF000000"/>
        <rFont val="Calibri"/>
        <family val="2"/>
        <charset val="238"/>
        <scheme val="minor"/>
      </rPr>
      <t>поцинкованог лима, развијене ширине (РШ) до 60cm, дебљине 0,60 mm. Сав опшив урадити са свим пратећим материјалом и према правилима  струке. Обрачун по m</t>
    </r>
  </si>
  <si>
    <r>
      <t xml:space="preserve">Набавка    материјала    израда    и    </t>
    </r>
    <r>
      <rPr>
        <b/>
        <sz val="12"/>
        <color rgb="FF000000"/>
        <rFont val="Calibri"/>
        <family val="2"/>
        <charset val="238"/>
        <scheme val="minor"/>
      </rPr>
      <t xml:space="preserve">опшивање
димњака </t>
    </r>
    <r>
      <rPr>
        <sz val="12"/>
        <color rgb="FF000000"/>
        <rFont val="Calibri"/>
        <family val="2"/>
        <charset val="238"/>
        <scheme val="minor"/>
      </rPr>
      <t>старе зграде поцинкованим лимом, развијене  ширине  (РС)  100  cm,  дебљине  0,60 mm. Лим уз зид димњака подићи најмање за 20 cm. Руб лима-ивицу убацити у спојницу опека. Опшивање димњака извести по детаљима и упутству пројектанта.Обрачум по комаду</t>
    </r>
  </si>
  <si>
    <r>
      <t>Набавка    материјала    израда    и  монтажа   олучног котлића од</t>
    </r>
    <r>
      <rPr>
        <b/>
        <sz val="12"/>
        <color rgb="FF000000"/>
        <rFont val="Calibri"/>
        <family val="2"/>
        <charset val="238"/>
        <scheme val="minor"/>
      </rPr>
      <t xml:space="preserve"> </t>
    </r>
    <r>
      <rPr>
        <sz val="12"/>
        <color rgb="FF000000"/>
        <rFont val="Calibri"/>
        <family val="2"/>
        <charset val="238"/>
        <scheme val="minor"/>
      </rPr>
      <t>поцинкованог лима, дебљине 0,60 mm. Сав опшив урадити са свим пратећим материјалом и према правилима  струке. Обрачун по m</t>
    </r>
  </si>
  <si>
    <r>
      <t>Набавка    материјала    израда    и  монтажа   опшава споја крова и зида од</t>
    </r>
    <r>
      <rPr>
        <b/>
        <sz val="12"/>
        <color rgb="FF000000"/>
        <rFont val="Calibri"/>
        <family val="2"/>
        <charset val="238"/>
        <scheme val="minor"/>
      </rPr>
      <t xml:space="preserve"> </t>
    </r>
    <r>
      <rPr>
        <sz val="12"/>
        <color rgb="FF000000"/>
        <rFont val="Calibri"/>
        <family val="2"/>
        <charset val="238"/>
        <scheme val="minor"/>
      </rPr>
      <t>поцинкованог лима, дебљине 0,60 mm, развијене ширине 45цм. Сав опшив урадити са свим пратећим материјалом и према правилима  струке. Обрачун по m</t>
    </r>
  </si>
  <si>
    <t>Пажљива демонтажа хоризонталних олука. Лимарију демонтирати, упаковати, утоварити на камион и одвести на градску депонију. Обрачун по м'.</t>
  </si>
  <si>
    <t>Пажљива демонтажа опшивки димнјака. Лимарију демонтирати, упаковати, утоварити на камион и одвести на градску депонију. Обрачун по ком.</t>
  </si>
  <si>
    <r>
      <t>Набавка    материјала    израда    и монтажа окапнице уз зид од</t>
    </r>
    <r>
      <rPr>
        <b/>
        <sz val="12"/>
        <color rgb="FF000000"/>
        <rFont val="Calibri"/>
        <family val="2"/>
        <charset val="238"/>
        <scheme val="minor"/>
      </rPr>
      <t xml:space="preserve"> </t>
    </r>
    <r>
      <rPr>
        <sz val="12"/>
        <color rgb="FF000000"/>
        <rFont val="Calibri"/>
        <family val="2"/>
        <charset val="238"/>
        <scheme val="minor"/>
      </rPr>
      <t>поцинкованог лима, развијене ширине (РШ) до 50cm, дебљине 0,60 mm. Обрачун по м.</t>
    </r>
  </si>
  <si>
    <t>m2</t>
  </si>
  <si>
    <r>
      <t xml:space="preserve">Делимична демонтажа дрвене кровне конструкције  и  дашчане подлоге. Скинути оштећену и дотрајалу грађу на безбедан начин. Све прегледати детаљно, извадити ексере, очиситити и поставити у оквиру комплекса за поновну уградњу. </t>
    </r>
    <r>
      <rPr>
        <i/>
        <sz val="12"/>
        <rFont val="Arial"/>
        <family val="2"/>
        <charset val="204"/>
      </rPr>
      <t>Процењено је да се задржава до 40% конструкције</t>
    </r>
    <r>
      <rPr>
        <sz val="12"/>
        <color theme="1"/>
        <rFont val="Calibri"/>
        <family val="2"/>
        <scheme val="minor"/>
      </rPr>
      <t>. Шут прикупити, изнети, утоварити на камион и одвести на градску депонију или депонију коју одреди инвеститор. Обрачун по м2.</t>
    </r>
  </si>
  <si>
    <r>
      <t xml:space="preserve">Замена дотрајалих и оштећених елемената кровног покривача- црепа. Набавка материјала, испорука и  постављање  црепа по узору на постојећи. Цреп мора бити раван. Неоштећен и квалитетан. У првом и последњем реду поставити по два реда црепа. У цему улази и постављање слемена и грбина од ћерамиде, са свим пратећим елементима и потрочним материјалом. </t>
    </r>
    <r>
      <rPr>
        <i/>
        <sz val="14"/>
        <color theme="1"/>
        <rFont val="Calibri"/>
        <family val="2"/>
        <charset val="238"/>
        <scheme val="minor"/>
      </rPr>
      <t>Процена je да се здржава 40% постојећих црепова</t>
    </r>
    <r>
      <rPr>
        <i/>
        <sz val="12"/>
        <color theme="1"/>
        <rFont val="Calibri"/>
        <family val="2"/>
        <charset val="238"/>
        <scheme val="minor"/>
      </rPr>
      <t>.</t>
    </r>
    <r>
      <rPr>
        <sz val="12"/>
        <color theme="1"/>
        <rFont val="Calibri"/>
        <family val="2"/>
        <scheme val="minor"/>
      </rPr>
      <t xml:space="preserve"> Постављање црепа вршити у потпуности према упутству произвођача црепа. Обрачун по м2.</t>
    </r>
  </si>
  <si>
    <r>
      <t>Замена дотрајалих и оштећених елемената дрвене кровне конструкције са рожњачама са двоструким правим столицама, која се састоји од дрвених рогова, венчаница, рожњача, распињача, стубова, јастука, косника и пајанти. Након пажљиве демонтаже дотрајалих елемената крова, од суве јелове грађе по узору на дeмонтиране елементе обрадити нове и уградити их са свим потребним везама.</t>
    </r>
    <r>
      <rPr>
        <i/>
        <sz val="12"/>
        <rFont val="Arial"/>
        <family val="2"/>
        <charset val="204"/>
      </rPr>
      <t xml:space="preserve"> Процена je да се здржава 40% постојеће кровне конструкције.</t>
    </r>
    <r>
      <rPr>
        <sz val="12"/>
        <color theme="1"/>
        <rFont val="Calibri"/>
        <family val="2"/>
        <scheme val="minor"/>
      </rPr>
      <t xml:space="preserve"> У цену улазе сва подупирања и обезбеђења, као и заштита постојећег дела крова који се не адаптира. Обрачун по м2. </t>
    </r>
  </si>
  <si>
    <r>
      <t>Замена дотрајалих и оштећених елемената дрвене кровне конструкције, која се састоји од дрвених рогова,распињача. Након пажљиве демонтаже дотрајалих елемената крова, од суве јелове грађе по узору на дeмонтиране елементе обрадити нове и уградити их са свим потребним везама.</t>
    </r>
    <r>
      <rPr>
        <i/>
        <sz val="12"/>
        <rFont val="Arial"/>
        <family val="2"/>
        <charset val="204"/>
      </rPr>
      <t xml:space="preserve"> Процена je да се здржава 40% постојеће кровне конструкције.</t>
    </r>
    <r>
      <rPr>
        <sz val="12"/>
        <color theme="1"/>
        <rFont val="Calibri"/>
        <family val="2"/>
        <scheme val="minor"/>
      </rPr>
      <t xml:space="preserve"> У цену улазе сва подупирања и обезбеђења, као и заштита постојећег дела крова који се не адаптира. Обрачун по м2. </t>
    </r>
  </si>
  <si>
    <r>
      <t xml:space="preserve">Делимична демонтажа дрвене кровне конструкције. Скинути оштећену и дотрајалу грађу на безбедан начин.  </t>
    </r>
    <r>
      <rPr>
        <i/>
        <sz val="12"/>
        <rFont val="Arial"/>
        <family val="2"/>
        <charset val="204"/>
      </rPr>
      <t>Процењено је да се задржава до 40% конструкције</t>
    </r>
    <r>
      <rPr>
        <sz val="12"/>
        <color theme="1"/>
        <rFont val="Calibri"/>
        <family val="2"/>
        <scheme val="minor"/>
      </rPr>
      <t>. Шут прикупити, изнети, утоварити на камион и одвести на градску депонију или депонију коју одреди инвеститор. Обрачун по м2.</t>
    </r>
  </si>
  <si>
    <t>Замена дотрајалих опшива стреха од бродског пода, скидање постојећих оштећених делова и одвоз на депонију, израда нове подконструкције са новим опшивањем бродским подом, фарбање два пута сандолином у боји постојећег опшива, све комплет са потребном скелом, обрачун по m2.</t>
  </si>
  <si>
    <t>ОПИС РАДОВА - АМБУЛАНТА ПУТИНЦИ</t>
  </si>
  <si>
    <t>ОПИС РАДОВА - АМБУЛАНТА ПАВЛОВЦИ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</si>
</sst>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name val="Arial"/>
      <family val="2"/>
      <charset val="204"/>
    </font>
    <font>
      <i/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0">
    <xf numFmtId="0" fontId="0" fillId="0" borderId="0" xfId="0"/>
    <xf numFmtId="0" fontId="1" fillId="0" borderId="1" xfId="0" applyFont="1" applyBorder="1" applyAlignment="1">
      <alignment horizontal="left" vertical="top" wrapText="1"/>
    </xf>
    <xf numFmtId="1" fontId="3" fillId="0" borderId="0" xfId="0" applyNumberFormat="1" applyFont="1" applyAlignment="1">
      <alignment horizontal="center" vertical="top"/>
    </xf>
    <xf numFmtId="0" fontId="3" fillId="0" borderId="0" xfId="0" applyFont="1"/>
    <xf numFmtId="0" fontId="2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3" borderId="1" xfId="0" applyFont="1" applyFill="1" applyBorder="1"/>
    <xf numFmtId="0" fontId="3" fillId="0" borderId="1" xfId="0" applyFont="1" applyBorder="1" applyAlignment="1">
      <alignment horizontal="center"/>
    </xf>
    <xf numFmtId="2" fontId="3" fillId="0" borderId="1" xfId="1" applyNumberFormat="1" applyFont="1" applyFill="1" applyBorder="1" applyAlignment="1">
      <alignment horizontal="justify" wrapText="1"/>
    </xf>
    <xf numFmtId="2" fontId="3" fillId="0" borderId="1" xfId="1" applyNumberFormat="1" applyFont="1" applyFill="1" applyBorder="1" applyAlignment="1">
      <alignment horizontal="justify" vertical="top" wrapText="1"/>
    </xf>
    <xf numFmtId="2" fontId="3" fillId="0" borderId="1" xfId="1" applyNumberFormat="1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left" vertical="top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2" fillId="3" borderId="1" xfId="0" applyFont="1" applyFill="1" applyBorder="1" applyAlignment="1">
      <alignment vertical="top"/>
    </xf>
    <xf numFmtId="4" fontId="3" fillId="0" borderId="0" xfId="0" applyNumberFormat="1" applyFont="1" applyAlignment="1">
      <alignment horizontal="right"/>
    </xf>
    <xf numFmtId="4" fontId="6" fillId="5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/>
    </xf>
    <xf numFmtId="4" fontId="6" fillId="0" borderId="1" xfId="0" applyNumberFormat="1" applyFont="1" applyBorder="1" applyAlignment="1">
      <alignment horizontal="right"/>
    </xf>
    <xf numFmtId="1" fontId="6" fillId="3" borderId="5" xfId="0" applyNumberFormat="1" applyFont="1" applyFill="1" applyBorder="1" applyAlignment="1">
      <alignment horizontal="center" vertical="center"/>
    </xf>
    <xf numFmtId="4" fontId="6" fillId="0" borderId="6" xfId="0" applyNumberFormat="1" applyFont="1" applyBorder="1" applyAlignment="1">
      <alignment horizontal="right"/>
    </xf>
    <xf numFmtId="4" fontId="6" fillId="5" borderId="9" xfId="0" applyNumberFormat="1" applyFont="1" applyFill="1" applyBorder="1" applyAlignment="1">
      <alignment horizontal="right" vertical="center"/>
    </xf>
    <xf numFmtId="1" fontId="6" fillId="3" borderId="5" xfId="0" applyNumberFormat="1" applyFont="1" applyFill="1" applyBorder="1" applyAlignment="1">
      <alignment horizontal="center" vertical="top"/>
    </xf>
    <xf numFmtId="4" fontId="3" fillId="0" borderId="6" xfId="0" applyNumberFormat="1" applyFont="1" applyBorder="1" applyAlignment="1">
      <alignment horizontal="right"/>
    </xf>
    <xf numFmtId="1" fontId="3" fillId="0" borderId="5" xfId="0" applyNumberFormat="1" applyFont="1" applyBorder="1" applyAlignment="1">
      <alignment horizontal="center" vertical="top"/>
    </xf>
    <xf numFmtId="4" fontId="6" fillId="2" borderId="6" xfId="0" applyNumberFormat="1" applyFont="1" applyFill="1" applyBorder="1" applyAlignment="1">
      <alignment horizontal="right"/>
    </xf>
    <xf numFmtId="0" fontId="6" fillId="2" borderId="8" xfId="0" applyFont="1" applyFill="1" applyBorder="1" applyAlignment="1">
      <alignment horizontal="center"/>
    </xf>
    <xf numFmtId="4" fontId="6" fillId="2" borderId="9" xfId="0" applyNumberFormat="1" applyFont="1" applyFill="1" applyBorder="1" applyAlignment="1">
      <alignment horizontal="right"/>
    </xf>
    <xf numFmtId="4" fontId="6" fillId="2" borderId="12" xfId="0" applyNumberFormat="1" applyFont="1" applyFill="1" applyBorder="1" applyAlignment="1">
      <alignment horizontal="right"/>
    </xf>
    <xf numFmtId="4" fontId="6" fillId="2" borderId="13" xfId="0" applyNumberFormat="1" applyFont="1" applyFill="1" applyBorder="1" applyAlignment="1">
      <alignment horizontal="right"/>
    </xf>
    <xf numFmtId="4" fontId="6" fillId="5" borderId="11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Border="1"/>
    <xf numFmtId="4" fontId="3" fillId="0" borderId="4" xfId="0" applyNumberFormat="1" applyFont="1" applyBorder="1"/>
    <xf numFmtId="4" fontId="3" fillId="0" borderId="5" xfId="0" applyNumberFormat="1" applyFont="1" applyBorder="1"/>
    <xf numFmtId="4" fontId="3" fillId="0" borderId="6" xfId="0" applyNumberFormat="1" applyFont="1" applyBorder="1"/>
    <xf numFmtId="4" fontId="3" fillId="0" borderId="0" xfId="0" applyNumberFormat="1" applyFont="1"/>
    <xf numFmtId="4" fontId="6" fillId="5" borderId="14" xfId="0" applyNumberFormat="1" applyFont="1" applyFill="1" applyBorder="1" applyAlignment="1">
      <alignment horizontal="center" vertical="center" wrapText="1"/>
    </xf>
    <xf numFmtId="4" fontId="6" fillId="5" borderId="6" xfId="0" applyNumberFormat="1" applyFont="1" applyFill="1" applyBorder="1" applyAlignment="1">
      <alignment horizontal="right" vertical="center"/>
    </xf>
    <xf numFmtId="4" fontId="6" fillId="5" borderId="8" xfId="0" applyNumberFormat="1" applyFont="1" applyFill="1" applyBorder="1" applyAlignment="1">
      <alignment horizontal="right" vertical="center"/>
    </xf>
    <xf numFmtId="4" fontId="3" fillId="0" borderId="12" xfId="0" applyNumberFormat="1" applyFont="1" applyBorder="1"/>
    <xf numFmtId="0" fontId="6" fillId="3" borderId="1" xfId="0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right" vertical="center"/>
    </xf>
    <xf numFmtId="0" fontId="6" fillId="5" borderId="1" xfId="0" applyFont="1" applyFill="1" applyBorder="1" applyAlignment="1">
      <alignment horizontal="right" vertical="center"/>
    </xf>
    <xf numFmtId="0" fontId="6" fillId="5" borderId="7" xfId="0" applyFont="1" applyFill="1" applyBorder="1" applyAlignment="1">
      <alignment horizontal="right" vertical="center"/>
    </xf>
    <xf numFmtId="0" fontId="6" fillId="5" borderId="8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right"/>
    </xf>
    <xf numFmtId="0" fontId="2" fillId="2" borderId="5" xfId="0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horizontal="right" vertical="top" wrapText="1"/>
    </xf>
    <xf numFmtId="0" fontId="6" fillId="2" borderId="7" xfId="0" applyFont="1" applyFill="1" applyBorder="1" applyAlignment="1">
      <alignment horizontal="right"/>
    </xf>
    <xf numFmtId="0" fontId="6" fillId="2" borderId="8" xfId="0" applyFont="1" applyFill="1" applyBorder="1" applyAlignment="1">
      <alignment horizontal="right"/>
    </xf>
    <xf numFmtId="1" fontId="3" fillId="0" borderId="15" xfId="0" applyNumberFormat="1" applyFont="1" applyBorder="1" applyAlignment="1">
      <alignment horizontal="center" vertical="top"/>
    </xf>
    <xf numFmtId="0" fontId="6" fillId="6" borderId="2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4" fontId="6" fillId="5" borderId="16" xfId="0" applyNumberFormat="1" applyFont="1" applyFill="1" applyBorder="1" applyAlignment="1">
      <alignment horizontal="center" vertical="center"/>
    </xf>
    <xf numFmtId="4" fontId="6" fillId="5" borderId="17" xfId="0" applyNumberFormat="1" applyFont="1" applyFill="1" applyBorder="1" applyAlignment="1">
      <alignment horizontal="center" vertical="center"/>
    </xf>
    <xf numFmtId="1" fontId="6" fillId="4" borderId="2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" fontId="6" fillId="4" borderId="3" xfId="0" applyNumberFormat="1" applyFont="1" applyFill="1" applyBorder="1" applyAlignment="1">
      <alignment horizontal="center" vertical="center" wrapText="1"/>
    </xf>
    <xf numFmtId="1" fontId="6" fillId="4" borderId="1" xfId="0" applyNumberFormat="1" applyFont="1" applyFill="1" applyBorder="1" applyAlignment="1">
      <alignment horizontal="center" vertical="center" wrapText="1"/>
    </xf>
    <xf numFmtId="4" fontId="6" fillId="4" borderId="4" xfId="0" applyNumberFormat="1" applyFont="1" applyFill="1" applyBorder="1" applyAlignment="1">
      <alignment horizontal="center" vertical="center" wrapText="1"/>
    </xf>
    <xf numFmtId="4" fontId="6" fillId="4" borderId="6" xfId="0" applyNumberFormat="1" applyFont="1" applyFill="1" applyBorder="1" applyAlignment="1">
      <alignment horizontal="center" vertical="center" wrapText="1"/>
    </xf>
    <xf numFmtId="4" fontId="6" fillId="5" borderId="2" xfId="0" applyNumberFormat="1" applyFont="1" applyFill="1" applyBorder="1" applyAlignment="1">
      <alignment horizontal="center" vertical="center"/>
    </xf>
    <xf numFmtId="4" fontId="6" fillId="5" borderId="10" xfId="0" applyNumberFormat="1" applyFont="1" applyFill="1" applyBorder="1" applyAlignment="1">
      <alignment horizontal="center" vertic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9"/>
  <sheetViews>
    <sheetView view="pageBreakPreview" zoomScale="85" zoomScaleNormal="85" zoomScaleSheetLayoutView="85" workbookViewId="0">
      <pane ySplit="2" topLeftCell="A3" activePane="bottomLeft" state="frozen"/>
      <selection pane="bottomLeft" activeCell="B1" sqref="B1:B2"/>
    </sheetView>
  </sheetViews>
  <sheetFormatPr defaultRowHeight="15.75"/>
  <cols>
    <col min="1" max="1" width="6.140625" style="2" bestFit="1" customWidth="1"/>
    <col min="2" max="2" width="69.42578125" style="3" customWidth="1"/>
    <col min="3" max="3" width="9.140625" style="5"/>
    <col min="4" max="4" width="12" style="16" customWidth="1"/>
    <col min="5" max="5" width="12.140625" style="36" bestFit="1" customWidth="1"/>
    <col min="6" max="6" width="13.85546875" style="36" bestFit="1" customWidth="1"/>
    <col min="7" max="16384" width="9.140625" style="3"/>
  </cols>
  <sheetData>
    <row r="1" spans="1:6">
      <c r="A1" s="60" t="s">
        <v>18</v>
      </c>
      <c r="B1" s="62" t="s">
        <v>57</v>
      </c>
      <c r="C1" s="64" t="s">
        <v>17</v>
      </c>
      <c r="D1" s="66" t="s">
        <v>22</v>
      </c>
      <c r="E1" s="58"/>
      <c r="F1" s="59"/>
    </row>
    <row r="2" spans="1:6" s="6" customFormat="1" ht="32.25" thickBot="1">
      <c r="A2" s="61"/>
      <c r="B2" s="63"/>
      <c r="C2" s="65"/>
      <c r="D2" s="67"/>
      <c r="E2" s="31" t="s">
        <v>29</v>
      </c>
      <c r="F2" s="37" t="s">
        <v>30</v>
      </c>
    </row>
    <row r="3" spans="1:6">
      <c r="A3" s="23" t="s">
        <v>23</v>
      </c>
      <c r="B3" s="7" t="s">
        <v>2</v>
      </c>
      <c r="C3" s="8"/>
      <c r="D3" s="24"/>
      <c r="E3" s="32"/>
      <c r="F3" s="33"/>
    </row>
    <row r="4" spans="1:6" ht="47.25">
      <c r="A4" s="25">
        <v>1</v>
      </c>
      <c r="B4" s="9" t="s">
        <v>47</v>
      </c>
      <c r="C4" s="8" t="s">
        <v>19</v>
      </c>
      <c r="D4" s="24">
        <v>43.8</v>
      </c>
      <c r="E4" s="34"/>
      <c r="F4" s="35">
        <f>D4*E4</f>
        <v>0</v>
      </c>
    </row>
    <row r="5" spans="1:6" ht="47.25">
      <c r="A5" s="25">
        <v>2</v>
      </c>
      <c r="B5" s="9" t="s">
        <v>36</v>
      </c>
      <c r="C5" s="8" t="s">
        <v>19</v>
      </c>
      <c r="D5" s="24">
        <v>48.8</v>
      </c>
      <c r="E5" s="34"/>
      <c r="F5" s="35">
        <f>D5*E5</f>
        <v>0</v>
      </c>
    </row>
    <row r="6" spans="1:6" ht="47.25">
      <c r="A6" s="25">
        <v>3</v>
      </c>
      <c r="B6" s="10" t="s">
        <v>48</v>
      </c>
      <c r="C6" s="8" t="s">
        <v>21</v>
      </c>
      <c r="D6" s="24">
        <v>5</v>
      </c>
      <c r="E6" s="34"/>
      <c r="F6" s="35">
        <f>D6*E6</f>
        <v>0</v>
      </c>
    </row>
    <row r="7" spans="1:6" ht="110.25">
      <c r="A7" s="25">
        <v>4</v>
      </c>
      <c r="B7" s="10" t="s">
        <v>51</v>
      </c>
      <c r="C7" s="8" t="s">
        <v>20</v>
      </c>
      <c r="D7" s="24">
        <v>330</v>
      </c>
      <c r="E7" s="34"/>
      <c r="F7" s="35">
        <f>D7*E7</f>
        <v>0</v>
      </c>
    </row>
    <row r="8" spans="1:6">
      <c r="A8" s="47" t="s">
        <v>4</v>
      </c>
      <c r="B8" s="48"/>
      <c r="C8" s="18"/>
      <c r="D8" s="26"/>
      <c r="E8" s="29"/>
      <c r="F8" s="26">
        <f>SUM(F4:F7)</f>
        <v>0</v>
      </c>
    </row>
    <row r="9" spans="1:6">
      <c r="A9" s="23" t="s">
        <v>24</v>
      </c>
      <c r="B9" s="7" t="s">
        <v>1</v>
      </c>
      <c r="C9" s="8"/>
      <c r="D9" s="24"/>
      <c r="E9" s="34"/>
      <c r="F9" s="35"/>
    </row>
    <row r="10" spans="1:6" ht="94.5">
      <c r="A10" s="25">
        <v>1</v>
      </c>
      <c r="B10" s="1" t="s">
        <v>44</v>
      </c>
      <c r="C10" s="8" t="s">
        <v>21</v>
      </c>
      <c r="D10" s="24">
        <v>3</v>
      </c>
      <c r="E10" s="34"/>
      <c r="F10" s="35">
        <f t="shared" ref="F10:F17" si="0">D10*E10</f>
        <v>0</v>
      </c>
    </row>
    <row r="11" spans="1:6" ht="94.5">
      <c r="A11" s="25">
        <v>2</v>
      </c>
      <c r="B11" s="1" t="s">
        <v>9</v>
      </c>
      <c r="C11" s="8" t="s">
        <v>21</v>
      </c>
      <c r="D11" s="24">
        <v>2</v>
      </c>
      <c r="E11" s="34"/>
      <c r="F11" s="35">
        <f t="shared" si="0"/>
        <v>0</v>
      </c>
    </row>
    <row r="12" spans="1:6" ht="110.25">
      <c r="A12" s="25">
        <v>3</v>
      </c>
      <c r="B12" s="1" t="s">
        <v>11</v>
      </c>
      <c r="C12" s="8" t="s">
        <v>19</v>
      </c>
      <c r="D12" s="24">
        <v>48.8</v>
      </c>
      <c r="E12" s="34"/>
      <c r="F12" s="35">
        <f t="shared" si="0"/>
        <v>0</v>
      </c>
    </row>
    <row r="13" spans="1:6" ht="110.25">
      <c r="A13" s="25">
        <v>4</v>
      </c>
      <c r="B13" s="1" t="s">
        <v>10</v>
      </c>
      <c r="C13" s="8" t="s">
        <v>19</v>
      </c>
      <c r="D13" s="24">
        <v>43.8</v>
      </c>
      <c r="E13" s="34"/>
      <c r="F13" s="35">
        <f t="shared" si="0"/>
        <v>0</v>
      </c>
    </row>
    <row r="14" spans="1:6" ht="63">
      <c r="A14" s="25">
        <v>5</v>
      </c>
      <c r="B14" s="1" t="s">
        <v>43</v>
      </c>
      <c r="C14" s="8" t="s">
        <v>19</v>
      </c>
      <c r="D14" s="24">
        <v>54.6</v>
      </c>
      <c r="E14" s="34"/>
      <c r="F14" s="35">
        <f t="shared" si="0"/>
        <v>0</v>
      </c>
    </row>
    <row r="15" spans="1:6" ht="63">
      <c r="A15" s="25">
        <v>6</v>
      </c>
      <c r="B15" s="1" t="s">
        <v>45</v>
      </c>
      <c r="C15" s="8" t="s">
        <v>21</v>
      </c>
      <c r="D15" s="24">
        <v>7</v>
      </c>
      <c r="E15" s="34"/>
      <c r="F15" s="35">
        <f t="shared" si="0"/>
        <v>0</v>
      </c>
    </row>
    <row r="16" spans="1:6" ht="47.25">
      <c r="A16" s="25">
        <v>7</v>
      </c>
      <c r="B16" s="1" t="s">
        <v>49</v>
      </c>
      <c r="C16" s="8" t="s">
        <v>19</v>
      </c>
      <c r="D16" s="24">
        <v>4.2</v>
      </c>
      <c r="E16" s="34"/>
      <c r="F16" s="35">
        <f t="shared" si="0"/>
        <v>0</v>
      </c>
    </row>
    <row r="17" spans="1:6" ht="63">
      <c r="A17" s="25">
        <v>8</v>
      </c>
      <c r="B17" s="1" t="s">
        <v>46</v>
      </c>
      <c r="C17" s="8" t="s">
        <v>19</v>
      </c>
      <c r="D17" s="24">
        <v>4</v>
      </c>
      <c r="E17" s="34"/>
      <c r="F17" s="35">
        <f t="shared" si="0"/>
        <v>0</v>
      </c>
    </row>
    <row r="18" spans="1:6" ht="15.75" customHeight="1">
      <c r="A18" s="49" t="s">
        <v>3</v>
      </c>
      <c r="B18" s="50"/>
      <c r="C18" s="18"/>
      <c r="D18" s="26"/>
      <c r="E18" s="29"/>
      <c r="F18" s="26">
        <f>SUM(F10:F17)</f>
        <v>0</v>
      </c>
    </row>
    <row r="19" spans="1:6">
      <c r="A19" s="23" t="s">
        <v>25</v>
      </c>
      <c r="B19" s="12" t="s">
        <v>0</v>
      </c>
      <c r="C19" s="8"/>
      <c r="D19" s="24"/>
      <c r="E19" s="34"/>
      <c r="F19" s="35"/>
    </row>
    <row r="20" spans="1:6" ht="157.5">
      <c r="A20" s="25">
        <v>1</v>
      </c>
      <c r="B20" s="10" t="s">
        <v>53</v>
      </c>
      <c r="C20" s="8" t="s">
        <v>20</v>
      </c>
      <c r="D20" s="24">
        <v>330</v>
      </c>
      <c r="E20" s="34"/>
      <c r="F20" s="35">
        <f>D20*E20</f>
        <v>0</v>
      </c>
    </row>
    <row r="21" spans="1:6" ht="83.25" customHeight="1">
      <c r="A21" s="25">
        <v>2</v>
      </c>
      <c r="B21" s="10" t="s">
        <v>56</v>
      </c>
      <c r="C21" s="8" t="s">
        <v>50</v>
      </c>
      <c r="D21" s="24">
        <v>70</v>
      </c>
      <c r="E21" s="40"/>
      <c r="F21" s="35">
        <f>D21*E21</f>
        <v>0</v>
      </c>
    </row>
    <row r="22" spans="1:6">
      <c r="A22" s="47" t="s">
        <v>7</v>
      </c>
      <c r="B22" s="48"/>
      <c r="C22" s="18"/>
      <c r="D22" s="26"/>
      <c r="E22" s="29"/>
      <c r="F22" s="26">
        <f>SUM(F20:F21)</f>
        <v>0</v>
      </c>
    </row>
    <row r="23" spans="1:6">
      <c r="A23" s="23" t="s">
        <v>26</v>
      </c>
      <c r="B23" s="15" t="s">
        <v>5</v>
      </c>
      <c r="C23" s="8"/>
      <c r="D23" s="24"/>
      <c r="E23" s="34"/>
      <c r="F23" s="35"/>
    </row>
    <row r="24" spans="1:6" ht="78.75">
      <c r="A24" s="25">
        <v>1</v>
      </c>
      <c r="B24" s="4" t="s">
        <v>12</v>
      </c>
      <c r="C24" s="8" t="s">
        <v>20</v>
      </c>
      <c r="D24" s="24">
        <v>330</v>
      </c>
      <c r="E24" s="34"/>
      <c r="F24" s="35">
        <f>D24*E24</f>
        <v>0</v>
      </c>
    </row>
    <row r="25" spans="1:6" ht="147.75">
      <c r="A25" s="25">
        <v>2</v>
      </c>
      <c r="B25" s="13" t="s">
        <v>52</v>
      </c>
      <c r="C25" s="8" t="s">
        <v>20</v>
      </c>
      <c r="D25" s="24">
        <v>330</v>
      </c>
      <c r="E25" s="34"/>
      <c r="F25" s="35">
        <f>D25*E25</f>
        <v>0</v>
      </c>
    </row>
    <row r="26" spans="1:6">
      <c r="A26" s="47" t="s">
        <v>6</v>
      </c>
      <c r="B26" s="48"/>
      <c r="C26" s="18"/>
      <c r="D26" s="26"/>
      <c r="E26" s="29"/>
      <c r="F26" s="26">
        <f t="shared" ref="F26" si="1">SUM(F24:F25)</f>
        <v>0</v>
      </c>
    </row>
    <row r="27" spans="1:6">
      <c r="A27" s="23" t="s">
        <v>27</v>
      </c>
      <c r="B27" s="7" t="s">
        <v>13</v>
      </c>
      <c r="C27" s="8"/>
      <c r="D27" s="24"/>
      <c r="E27" s="34"/>
      <c r="F27" s="35"/>
    </row>
    <row r="28" spans="1:6" ht="47.25">
      <c r="A28" s="25">
        <v>1</v>
      </c>
      <c r="B28" s="14" t="s">
        <v>14</v>
      </c>
      <c r="C28" s="8" t="s">
        <v>19</v>
      </c>
      <c r="D28" s="24">
        <v>45</v>
      </c>
      <c r="E28" s="34"/>
      <c r="F28" s="35">
        <f>D28*E28</f>
        <v>0</v>
      </c>
    </row>
    <row r="29" spans="1:6" ht="16.5" thickBot="1">
      <c r="A29" s="51" t="s">
        <v>16</v>
      </c>
      <c r="B29" s="52"/>
      <c r="C29" s="27"/>
      <c r="D29" s="28"/>
      <c r="E29" s="30"/>
      <c r="F29" s="28">
        <f t="shared" ref="F29" si="2">SUM(F28)</f>
        <v>0</v>
      </c>
    </row>
    <row r="30" spans="1:6" ht="16.5" thickBot="1">
      <c r="A30" s="53"/>
      <c r="B30" s="53"/>
      <c r="C30" s="53"/>
      <c r="D30" s="53"/>
      <c r="E30" s="53"/>
      <c r="F30" s="53"/>
    </row>
    <row r="31" spans="1:6">
      <c r="A31" s="54" t="s">
        <v>32</v>
      </c>
      <c r="B31" s="55"/>
      <c r="C31" s="55"/>
      <c r="D31" s="55"/>
      <c r="E31" s="55"/>
      <c r="F31" s="56"/>
    </row>
    <row r="32" spans="1:6">
      <c r="A32" s="20" t="s">
        <v>23</v>
      </c>
      <c r="B32" s="41" t="s">
        <v>2</v>
      </c>
      <c r="C32" s="41"/>
      <c r="D32" s="41"/>
      <c r="E32" s="19"/>
      <c r="F32" s="21">
        <f>F8</f>
        <v>0</v>
      </c>
    </row>
    <row r="33" spans="1:6">
      <c r="A33" s="20" t="s">
        <v>24</v>
      </c>
      <c r="B33" s="41" t="s">
        <v>1</v>
      </c>
      <c r="C33" s="41"/>
      <c r="D33" s="41"/>
      <c r="E33" s="19"/>
      <c r="F33" s="21">
        <f>F18</f>
        <v>0</v>
      </c>
    </row>
    <row r="34" spans="1:6">
      <c r="A34" s="20" t="s">
        <v>25</v>
      </c>
      <c r="B34" s="57" t="s">
        <v>0</v>
      </c>
      <c r="C34" s="57"/>
      <c r="D34" s="57"/>
      <c r="E34" s="19"/>
      <c r="F34" s="21">
        <f>F22</f>
        <v>0</v>
      </c>
    </row>
    <row r="35" spans="1:6">
      <c r="A35" s="20" t="s">
        <v>26</v>
      </c>
      <c r="B35" s="46" t="s">
        <v>5</v>
      </c>
      <c r="C35" s="46"/>
      <c r="D35" s="46"/>
      <c r="E35" s="19"/>
      <c r="F35" s="21">
        <f>F26</f>
        <v>0</v>
      </c>
    </row>
    <row r="36" spans="1:6">
      <c r="A36" s="20" t="s">
        <v>27</v>
      </c>
      <c r="B36" s="41" t="s">
        <v>13</v>
      </c>
      <c r="C36" s="41"/>
      <c r="D36" s="41"/>
      <c r="E36" s="19"/>
      <c r="F36" s="21">
        <f>F29</f>
        <v>0</v>
      </c>
    </row>
    <row r="37" spans="1:6">
      <c r="A37" s="42" t="s">
        <v>31</v>
      </c>
      <c r="B37" s="43"/>
      <c r="C37" s="43"/>
      <c r="D37" s="43"/>
      <c r="E37" s="17"/>
      <c r="F37" s="38">
        <f>SUM(F32:F36)</f>
        <v>0</v>
      </c>
    </row>
    <row r="38" spans="1:6">
      <c r="A38" s="42" t="s">
        <v>33</v>
      </c>
      <c r="B38" s="43"/>
      <c r="C38" s="43"/>
      <c r="D38" s="43"/>
      <c r="E38" s="17"/>
      <c r="F38" s="38">
        <f>F37*0.2</f>
        <v>0</v>
      </c>
    </row>
    <row r="39" spans="1:6" ht="16.5" thickBot="1">
      <c r="A39" s="44" t="s">
        <v>34</v>
      </c>
      <c r="B39" s="45"/>
      <c r="C39" s="45"/>
      <c r="D39" s="45"/>
      <c r="E39" s="39"/>
      <c r="F39" s="22">
        <f>SUM(F37:F38)</f>
        <v>0</v>
      </c>
    </row>
  </sheetData>
  <mergeCells count="20">
    <mergeCell ref="E1:F1"/>
    <mergeCell ref="A1:A2"/>
    <mergeCell ref="B1:B2"/>
    <mergeCell ref="C1:C2"/>
    <mergeCell ref="D1:D2"/>
    <mergeCell ref="A30:F30"/>
    <mergeCell ref="A31:F31"/>
    <mergeCell ref="B32:D32"/>
    <mergeCell ref="B33:D33"/>
    <mergeCell ref="B34:D34"/>
    <mergeCell ref="A8:B8"/>
    <mergeCell ref="A18:B18"/>
    <mergeCell ref="A22:B22"/>
    <mergeCell ref="A26:B26"/>
    <mergeCell ref="A29:B29"/>
    <mergeCell ref="B36:D36"/>
    <mergeCell ref="A37:D37"/>
    <mergeCell ref="A38:D38"/>
    <mergeCell ref="A39:D39"/>
    <mergeCell ref="B35:D35"/>
  </mergeCells>
  <pageMargins left="0.7" right="0.7" top="0.75" bottom="0.75" header="0.3" footer="0.3"/>
  <pageSetup paperSize="9" scale="71" orientation="portrait" r:id="rId1"/>
  <rowBreaks count="1" manualBreakCount="1">
    <brk id="1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F41"/>
  <sheetViews>
    <sheetView tabSelected="1" view="pageBreakPreview" zoomScale="85" zoomScaleNormal="85" zoomScaleSheetLayoutView="85" workbookViewId="0">
      <pane ySplit="2" topLeftCell="A3" activePane="bottomLeft" state="frozen"/>
      <selection pane="bottomLeft" activeCell="B1" sqref="B1:B2"/>
    </sheetView>
  </sheetViews>
  <sheetFormatPr defaultRowHeight="15.75"/>
  <cols>
    <col min="1" max="1" width="6.140625" style="2" bestFit="1" customWidth="1"/>
    <col min="2" max="2" width="69.42578125" style="3" customWidth="1"/>
    <col min="3" max="3" width="9.140625" style="5"/>
    <col min="4" max="4" width="11.5703125" style="16" customWidth="1"/>
    <col min="5" max="5" width="12.140625" style="36" bestFit="1" customWidth="1"/>
    <col min="6" max="6" width="13.85546875" style="36" bestFit="1" customWidth="1"/>
    <col min="7" max="16384" width="9.140625" style="3"/>
  </cols>
  <sheetData>
    <row r="1" spans="1:6">
      <c r="A1" s="60" t="s">
        <v>18</v>
      </c>
      <c r="B1" s="62" t="s">
        <v>58</v>
      </c>
      <c r="C1" s="64" t="s">
        <v>17</v>
      </c>
      <c r="D1" s="66" t="s">
        <v>22</v>
      </c>
      <c r="E1" s="68"/>
      <c r="F1" s="69"/>
    </row>
    <row r="2" spans="1:6" s="6" customFormat="1" ht="32.25" thickBot="1">
      <c r="A2" s="61"/>
      <c r="B2" s="63"/>
      <c r="C2" s="65"/>
      <c r="D2" s="67"/>
      <c r="E2" s="31" t="s">
        <v>29</v>
      </c>
      <c r="F2" s="37" t="s">
        <v>30</v>
      </c>
    </row>
    <row r="3" spans="1:6">
      <c r="A3" s="23" t="s">
        <v>23</v>
      </c>
      <c r="B3" s="7" t="s">
        <v>2</v>
      </c>
      <c r="C3" s="8"/>
      <c r="D3" s="24"/>
      <c r="E3" s="32"/>
      <c r="F3" s="33"/>
    </row>
    <row r="4" spans="1:6" ht="47.25">
      <c r="A4" s="25">
        <v>1</v>
      </c>
      <c r="B4" s="9" t="s">
        <v>35</v>
      </c>
      <c r="C4" s="8" t="s">
        <v>19</v>
      </c>
      <c r="D4" s="24">
        <v>28</v>
      </c>
      <c r="E4" s="34"/>
      <c r="F4" s="35">
        <f t="shared" ref="F4:F9" si="0">D4*E4</f>
        <v>0</v>
      </c>
    </row>
    <row r="5" spans="1:6" ht="47.25">
      <c r="A5" s="25">
        <v>2</v>
      </c>
      <c r="B5" s="9" t="s">
        <v>36</v>
      </c>
      <c r="C5" s="8" t="s">
        <v>19</v>
      </c>
      <c r="D5" s="24">
        <v>24</v>
      </c>
      <c r="E5" s="34"/>
      <c r="F5" s="35">
        <f t="shared" si="0"/>
        <v>0</v>
      </c>
    </row>
    <row r="6" spans="1:6" ht="47.25">
      <c r="A6" s="25">
        <v>3</v>
      </c>
      <c r="B6" s="10" t="s">
        <v>37</v>
      </c>
      <c r="C6" s="8" t="s">
        <v>19</v>
      </c>
      <c r="D6" s="24">
        <v>28</v>
      </c>
      <c r="E6" s="34"/>
      <c r="F6" s="35">
        <f t="shared" si="0"/>
        <v>0</v>
      </c>
    </row>
    <row r="7" spans="1:6" ht="47.25">
      <c r="A7" s="25">
        <v>4</v>
      </c>
      <c r="B7" s="11" t="s">
        <v>38</v>
      </c>
      <c r="C7" s="8" t="s">
        <v>21</v>
      </c>
      <c r="D7" s="24">
        <v>2</v>
      </c>
      <c r="E7" s="34"/>
      <c r="F7" s="35">
        <f t="shared" si="0"/>
        <v>0</v>
      </c>
    </row>
    <row r="8" spans="1:6" ht="44.25" customHeight="1">
      <c r="A8" s="25">
        <v>5</v>
      </c>
      <c r="B8" s="11" t="s">
        <v>39</v>
      </c>
      <c r="C8" s="8" t="s">
        <v>21</v>
      </c>
      <c r="D8" s="24">
        <v>1</v>
      </c>
      <c r="E8" s="34"/>
      <c r="F8" s="35">
        <f t="shared" si="0"/>
        <v>0</v>
      </c>
    </row>
    <row r="9" spans="1:6" ht="78.75">
      <c r="A9" s="25">
        <v>6</v>
      </c>
      <c r="B9" s="10" t="s">
        <v>55</v>
      </c>
      <c r="C9" s="8" t="s">
        <v>20</v>
      </c>
      <c r="D9" s="24">
        <v>180</v>
      </c>
      <c r="E9" s="34"/>
      <c r="F9" s="35">
        <f t="shared" si="0"/>
        <v>0</v>
      </c>
    </row>
    <row r="10" spans="1:6">
      <c r="A10" s="47" t="s">
        <v>4</v>
      </c>
      <c r="B10" s="48"/>
      <c r="C10" s="18"/>
      <c r="D10" s="26"/>
      <c r="E10" s="29"/>
      <c r="F10" s="26">
        <f t="shared" ref="F10" si="1">SUM(F4:F9)</f>
        <v>0</v>
      </c>
    </row>
    <row r="11" spans="1:6">
      <c r="A11" s="23" t="s">
        <v>24</v>
      </c>
      <c r="B11" s="7" t="s">
        <v>1</v>
      </c>
      <c r="C11" s="8"/>
      <c r="D11" s="24"/>
      <c r="E11" s="34"/>
      <c r="F11" s="35"/>
    </row>
    <row r="12" spans="1:6" ht="94.5">
      <c r="A12" s="25">
        <v>1</v>
      </c>
      <c r="B12" s="1" t="s">
        <v>9</v>
      </c>
      <c r="C12" s="8" t="s">
        <v>21</v>
      </c>
      <c r="D12" s="24">
        <v>2</v>
      </c>
      <c r="E12" s="34"/>
      <c r="F12" s="35">
        <f>D12*E12</f>
        <v>0</v>
      </c>
    </row>
    <row r="13" spans="1:6" ht="110.25">
      <c r="A13" s="25">
        <v>2</v>
      </c>
      <c r="B13" s="1" t="s">
        <v>11</v>
      </c>
      <c r="C13" s="8" t="s">
        <v>19</v>
      </c>
      <c r="D13" s="24">
        <v>24</v>
      </c>
      <c r="E13" s="34"/>
      <c r="F13" s="35">
        <f>D13*E13</f>
        <v>0</v>
      </c>
    </row>
    <row r="14" spans="1:6" ht="110.25">
      <c r="A14" s="25">
        <v>3</v>
      </c>
      <c r="B14" s="1" t="s">
        <v>10</v>
      </c>
      <c r="C14" s="8" t="s">
        <v>19</v>
      </c>
      <c r="D14" s="24">
        <v>28</v>
      </c>
      <c r="E14" s="34"/>
      <c r="F14" s="35">
        <f>D14*E14</f>
        <v>0</v>
      </c>
    </row>
    <row r="15" spans="1:6" ht="78.75">
      <c r="A15" s="25">
        <v>4</v>
      </c>
      <c r="B15" s="1" t="s">
        <v>40</v>
      </c>
      <c r="C15" s="8" t="s">
        <v>19</v>
      </c>
      <c r="D15" s="24">
        <v>28</v>
      </c>
      <c r="E15" s="34"/>
      <c r="F15" s="35">
        <f>D15*E15</f>
        <v>0</v>
      </c>
    </row>
    <row r="16" spans="1:6" ht="31.5">
      <c r="A16" s="25">
        <v>5</v>
      </c>
      <c r="B16" s="1" t="s">
        <v>41</v>
      </c>
      <c r="C16" s="8" t="s">
        <v>21</v>
      </c>
      <c r="D16" s="24">
        <v>4</v>
      </c>
      <c r="E16" s="34"/>
      <c r="F16" s="35">
        <f>D16*E16</f>
        <v>0</v>
      </c>
    </row>
    <row r="17" spans="1:6" ht="15.75" customHeight="1">
      <c r="A17" s="49" t="s">
        <v>3</v>
      </c>
      <c r="B17" s="50"/>
      <c r="C17" s="18"/>
      <c r="D17" s="26"/>
      <c r="E17" s="29"/>
      <c r="F17" s="26">
        <f>SUM(F12:F16)</f>
        <v>0</v>
      </c>
    </row>
    <row r="18" spans="1:6">
      <c r="A18" s="23" t="s">
        <v>25</v>
      </c>
      <c r="B18" s="12" t="s">
        <v>0</v>
      </c>
      <c r="C18" s="8"/>
      <c r="D18" s="24"/>
      <c r="E18" s="34"/>
      <c r="F18" s="35"/>
    </row>
    <row r="19" spans="1:6" ht="126">
      <c r="A19" s="25">
        <v>1</v>
      </c>
      <c r="B19" s="10" t="s">
        <v>54</v>
      </c>
      <c r="C19" s="8" t="s">
        <v>20</v>
      </c>
      <c r="D19" s="24">
        <v>180</v>
      </c>
      <c r="E19" s="34"/>
      <c r="F19" s="35">
        <f>D19*E19</f>
        <v>0</v>
      </c>
    </row>
    <row r="20" spans="1:6">
      <c r="A20" s="47" t="s">
        <v>7</v>
      </c>
      <c r="B20" s="48"/>
      <c r="C20" s="18"/>
      <c r="D20" s="26"/>
      <c r="E20" s="29"/>
      <c r="F20" s="26">
        <f t="shared" ref="F20" si="2">SUM(F19)</f>
        <v>0</v>
      </c>
    </row>
    <row r="21" spans="1:6">
      <c r="A21" s="23" t="s">
        <v>26</v>
      </c>
      <c r="B21" s="15" t="s">
        <v>5</v>
      </c>
      <c r="C21" s="8"/>
      <c r="D21" s="24"/>
      <c r="E21" s="34"/>
      <c r="F21" s="35"/>
    </row>
    <row r="22" spans="1:6" ht="78.75">
      <c r="A22" s="25">
        <v>1</v>
      </c>
      <c r="B22" s="4" t="s">
        <v>12</v>
      </c>
      <c r="C22" s="8" t="s">
        <v>20</v>
      </c>
      <c r="D22" s="24">
        <v>180</v>
      </c>
      <c r="E22" s="34"/>
      <c r="F22" s="35">
        <f>D22*E22</f>
        <v>0</v>
      </c>
    </row>
    <row r="23" spans="1:6" ht="147.75">
      <c r="A23" s="25">
        <v>2</v>
      </c>
      <c r="B23" s="13" t="s">
        <v>52</v>
      </c>
      <c r="C23" s="8" t="s">
        <v>20</v>
      </c>
      <c r="D23" s="24">
        <v>180</v>
      </c>
      <c r="E23" s="34"/>
      <c r="F23" s="35">
        <f>D23*E23</f>
        <v>0</v>
      </c>
    </row>
    <row r="24" spans="1:6">
      <c r="A24" s="47" t="s">
        <v>6</v>
      </c>
      <c r="B24" s="48"/>
      <c r="C24" s="18"/>
      <c r="D24" s="26"/>
      <c r="E24" s="29"/>
      <c r="F24" s="26">
        <f t="shared" ref="F24" si="3">SUM(F22:F23)</f>
        <v>0</v>
      </c>
    </row>
    <row r="25" spans="1:6">
      <c r="A25" s="23" t="s">
        <v>27</v>
      </c>
      <c r="B25" s="15" t="s">
        <v>8</v>
      </c>
      <c r="C25" s="8"/>
      <c r="D25" s="24"/>
      <c r="E25" s="34"/>
      <c r="F25" s="35"/>
    </row>
    <row r="26" spans="1:6" ht="47.25">
      <c r="A26" s="25">
        <v>1</v>
      </c>
      <c r="B26" s="14" t="s">
        <v>42</v>
      </c>
      <c r="C26" s="8" t="s">
        <v>20</v>
      </c>
      <c r="D26" s="24">
        <v>5</v>
      </c>
      <c r="E26" s="34"/>
      <c r="F26" s="35">
        <f>D26*E26</f>
        <v>0</v>
      </c>
    </row>
    <row r="27" spans="1:6">
      <c r="A27" s="47" t="s">
        <v>15</v>
      </c>
      <c r="B27" s="48"/>
      <c r="C27" s="18"/>
      <c r="D27" s="26"/>
      <c r="E27" s="29"/>
      <c r="F27" s="26">
        <f t="shared" ref="F27" si="4">SUM(F26)</f>
        <v>0</v>
      </c>
    </row>
    <row r="28" spans="1:6">
      <c r="A28" s="23" t="s">
        <v>28</v>
      </c>
      <c r="B28" s="7" t="s">
        <v>13</v>
      </c>
      <c r="C28" s="8"/>
      <c r="D28" s="24"/>
      <c r="E28" s="34"/>
      <c r="F28" s="35"/>
    </row>
    <row r="29" spans="1:6" ht="47.25">
      <c r="A29" s="25">
        <v>1</v>
      </c>
      <c r="B29" s="14" t="s">
        <v>14</v>
      </c>
      <c r="C29" s="8" t="s">
        <v>19</v>
      </c>
      <c r="D29" s="24">
        <v>10</v>
      </c>
      <c r="E29" s="34"/>
      <c r="F29" s="35">
        <f>D29*E29</f>
        <v>0</v>
      </c>
    </row>
    <row r="30" spans="1:6" ht="16.5" thickBot="1">
      <c r="A30" s="51" t="s">
        <v>16</v>
      </c>
      <c r="B30" s="52"/>
      <c r="C30" s="27"/>
      <c r="D30" s="28"/>
      <c r="E30" s="30"/>
      <c r="F30" s="28">
        <f t="shared" ref="F30" si="5">SUM(F29)</f>
        <v>0</v>
      </c>
    </row>
    <row r="31" spans="1:6" ht="16.5" thickBot="1">
      <c r="A31" s="53"/>
      <c r="B31" s="53"/>
      <c r="C31" s="53"/>
      <c r="D31" s="53"/>
      <c r="E31" s="53"/>
      <c r="F31" s="53"/>
    </row>
    <row r="32" spans="1:6">
      <c r="A32" s="54" t="s">
        <v>32</v>
      </c>
      <c r="B32" s="55"/>
      <c r="C32" s="55"/>
      <c r="D32" s="55"/>
      <c r="E32" s="55"/>
      <c r="F32" s="56"/>
    </row>
    <row r="33" spans="1:6">
      <c r="A33" s="20" t="s">
        <v>23</v>
      </c>
      <c r="B33" s="41" t="s">
        <v>2</v>
      </c>
      <c r="C33" s="41"/>
      <c r="D33" s="41"/>
      <c r="E33" s="19"/>
      <c r="F33" s="21">
        <f>F10</f>
        <v>0</v>
      </c>
    </row>
    <row r="34" spans="1:6">
      <c r="A34" s="20" t="s">
        <v>24</v>
      </c>
      <c r="B34" s="41" t="s">
        <v>1</v>
      </c>
      <c r="C34" s="41"/>
      <c r="D34" s="41"/>
      <c r="E34" s="19"/>
      <c r="F34" s="21">
        <f t="shared" ref="F34" si="6">F17</f>
        <v>0</v>
      </c>
    </row>
    <row r="35" spans="1:6">
      <c r="A35" s="20" t="s">
        <v>25</v>
      </c>
      <c r="B35" s="57" t="s">
        <v>0</v>
      </c>
      <c r="C35" s="57"/>
      <c r="D35" s="57"/>
      <c r="E35" s="19"/>
      <c r="F35" s="21">
        <f t="shared" ref="F35" si="7">F20</f>
        <v>0</v>
      </c>
    </row>
    <row r="36" spans="1:6">
      <c r="A36" s="20" t="s">
        <v>26</v>
      </c>
      <c r="B36" s="46" t="s">
        <v>5</v>
      </c>
      <c r="C36" s="46"/>
      <c r="D36" s="46"/>
      <c r="E36" s="19"/>
      <c r="F36" s="21">
        <f t="shared" ref="F36" si="8">F24</f>
        <v>0</v>
      </c>
    </row>
    <row r="37" spans="1:6">
      <c r="A37" s="20" t="s">
        <v>27</v>
      </c>
      <c r="B37" s="46" t="s">
        <v>8</v>
      </c>
      <c r="C37" s="46"/>
      <c r="D37" s="46"/>
      <c r="E37" s="19"/>
      <c r="F37" s="21">
        <f t="shared" ref="F37" si="9">F27</f>
        <v>0</v>
      </c>
    </row>
    <row r="38" spans="1:6">
      <c r="A38" s="20" t="s">
        <v>28</v>
      </c>
      <c r="B38" s="41" t="s">
        <v>13</v>
      </c>
      <c r="C38" s="41"/>
      <c r="D38" s="41"/>
      <c r="E38" s="19"/>
      <c r="F38" s="21">
        <f t="shared" ref="F38" si="10">F30</f>
        <v>0</v>
      </c>
    </row>
    <row r="39" spans="1:6">
      <c r="A39" s="42" t="s">
        <v>31</v>
      </c>
      <c r="B39" s="43"/>
      <c r="C39" s="43"/>
      <c r="D39" s="43"/>
      <c r="E39" s="17"/>
      <c r="F39" s="38">
        <f t="shared" ref="F39" si="11">SUM(F33:F38)</f>
        <v>0</v>
      </c>
    </row>
    <row r="40" spans="1:6">
      <c r="A40" s="42" t="s">
        <v>33</v>
      </c>
      <c r="B40" s="43"/>
      <c r="C40" s="43"/>
      <c r="D40" s="43"/>
      <c r="E40" s="17"/>
      <c r="F40" s="38">
        <f>F39*0.2</f>
        <v>0</v>
      </c>
    </row>
    <row r="41" spans="1:6" ht="16.5" thickBot="1">
      <c r="A41" s="44" t="s">
        <v>34</v>
      </c>
      <c r="B41" s="45"/>
      <c r="C41" s="45"/>
      <c r="D41" s="45"/>
      <c r="E41" s="39"/>
      <c r="F41" s="22">
        <f>SUM(F39:F40)</f>
        <v>0</v>
      </c>
    </row>
  </sheetData>
  <mergeCells count="22">
    <mergeCell ref="A40:D40"/>
    <mergeCell ref="A41:D41"/>
    <mergeCell ref="A31:F31"/>
    <mergeCell ref="B35:D35"/>
    <mergeCell ref="B36:D36"/>
    <mergeCell ref="B37:D37"/>
    <mergeCell ref="B38:D38"/>
    <mergeCell ref="E1:F1"/>
    <mergeCell ref="A32:F32"/>
    <mergeCell ref="A39:D39"/>
    <mergeCell ref="A30:B30"/>
    <mergeCell ref="B1:B2"/>
    <mergeCell ref="C1:C2"/>
    <mergeCell ref="D1:D2"/>
    <mergeCell ref="A1:A2"/>
    <mergeCell ref="A10:B10"/>
    <mergeCell ref="A17:B17"/>
    <mergeCell ref="A20:B20"/>
    <mergeCell ref="A24:B24"/>
    <mergeCell ref="A27:B27"/>
    <mergeCell ref="B33:D33"/>
    <mergeCell ref="B34:D34"/>
  </mergeCells>
  <pageMargins left="0.7" right="0.7" top="0.75" bottom="0.75" header="0.3" footer="0.3"/>
  <pageSetup paperSize="9" scale="71" orientation="portrait" r:id="rId1"/>
  <rowBreaks count="1" manualBreakCount="1">
    <brk id="20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Putinci</vt:lpstr>
      <vt:lpstr>Pavlovci</vt:lpstr>
      <vt:lpstr>Sheet1</vt:lpstr>
      <vt:lpstr>Pavlovci!Print_Area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2017-11-03T15:48:23Z</dcterms:modified>
</cp:coreProperties>
</file>